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<sst xmlns="http://schemas.openxmlformats.org/spreadsheetml/2006/main" count="330" uniqueCount="170">
  <si>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</si>
  <si>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</si>
  <si>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</si>
  <si>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</si>
  <si>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</si>
  <si>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</si>
  <si>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</si>
  <si>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</si>
  <si>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Неделя 1</t>
  </si>
  <si>
    <t>День 1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</si>
  <si>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</si>
  <si>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</si>
  <si>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</si>
  <si>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</si>
  <si>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</si>
  <si>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Сок фруктовый в потребительской упаковке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</si>
  <si>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</si>
  <si>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</si>
  <si>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</si>
  <si>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</si>
  <si>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</si>
  <si>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</si>
  <si>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</si>
  <si>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</si>
  <si>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100/30</t>
  </si>
  <si>
    <t>30/50</t>
  </si>
  <si>
    <t>50/150</t>
  </si>
  <si>
    <t>Банан</t>
  </si>
  <si>
    <t>Полдник</t>
  </si>
  <si>
    <t>Молоко питьевое</t>
  </si>
  <si>
    <t>Итого за полдник:</t>
  </si>
  <si>
    <t>Итого за день 1:</t>
  </si>
  <si>
    <t>День 2</t>
  </si>
  <si>
    <t>90/12</t>
  </si>
  <si>
    <t>Пюре картофельное (картофель, молоко, масло слив., соль йод.)</t>
  </si>
  <si>
    <t>Кисель из брикета с витамином С (кисель из брикета, вода, аскорб. кислота)</t>
  </si>
  <si>
    <t>Макаронные изделия отварные (макаронные изделия, масло сл.)</t>
  </si>
  <si>
    <t>Компот из сухофруктов с вит С (смесь сухофруктов, сахар, лимон.кислота, аскорб кислота)</t>
  </si>
  <si>
    <t>Террин из горбуши с маслом (горбуша свежая, молоко, яйца, масло сливочное, соль йодированная))</t>
  </si>
  <si>
    <t>Пирожки печеные с мясом и луком (тесто сдоб., мясо гов., лук, масло раст.)</t>
  </si>
  <si>
    <t>Чай с сахаром (чай, сахар-песок)</t>
  </si>
  <si>
    <t>День 3</t>
  </si>
  <si>
    <t>Гуляш из индейки (филе индейки, лук репч., томат паста, соль йод., масло слив.)</t>
  </si>
  <si>
    <t>Макаронные изделия отварные (макарон. изд., масло слив., соль йодир.)</t>
  </si>
  <si>
    <t>Сок натуральный</t>
  </si>
  <si>
    <t>Маринад овощной (морковь, лук репчатый, томатная паста, масло растительное, кислота лимонная, сахар-песок, вода)</t>
  </si>
  <si>
    <t>Итого за день 3:</t>
  </si>
  <si>
    <t>День 4</t>
  </si>
  <si>
    <t>Итого за день 4: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</si>
  <si>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</si>
  <si>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150/38</t>
  </si>
  <si>
    <t>Чай с молоком (чай, молоко 3,2%)</t>
  </si>
  <si>
    <t>Чай с сахаром, (чай, сахар-песок)</t>
  </si>
  <si>
    <t>Рис Розовый (крупа рисовая, масло слив., соль йодир., томат паста)</t>
  </si>
  <si>
    <t>Фрикадельки Удинские (говядина п/ф, молоко 3,2%, яйцо, лук репчатый)</t>
  </si>
  <si>
    <t xml:space="preserve">Печенье Сахарное </t>
  </si>
  <si>
    <t>День 5</t>
  </si>
  <si>
    <t>Итого за день 5:</t>
  </si>
  <si>
    <t>Перловка отварная (крупа перловая, масло сливочное)</t>
  </si>
  <si>
    <t>Котлета мясная (говядина п/ф, хлеб, яйцо, сухари панировочные, масло подсолнечное)</t>
  </si>
  <si>
    <t>893/619</t>
  </si>
  <si>
    <t>Лепешки со сгущенным молоком (мука, сахар-песок, дрожжи, соль, масло раст, сг. молоко)</t>
  </si>
  <si>
    <t>Чай с молоком (чай, молоко)</t>
  </si>
  <si>
    <t>День 6</t>
  </si>
  <si>
    <t>Итого за день 6:</t>
  </si>
  <si>
    <t>200/3</t>
  </si>
  <si>
    <t>Пудинг из говядины (говядина, соль йодир., яйцо, молоко, масло слив.)</t>
  </si>
  <si>
    <t>Гарнир каша гречневая вязкая (крупа гречневая., масло сл.,соль йод)</t>
  </si>
  <si>
    <t>Чай с сахаром с лимоном (чай, сахар-песок, лимон)</t>
  </si>
  <si>
    <t>Итого за обед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</si>
  <si>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</si>
  <si>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</si>
  <si>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</si>
  <si>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</si>
  <si>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</si>
  <si>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</si>
  <si>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>Какао–напиток (какао порошок, сахар-песок, молоко)</t>
  </si>
  <si>
    <t>Гарнир Забава (крупа рисовая, крупа гречневая, масло слив., соль йод.)</t>
  </si>
  <si>
    <t>Компот из кураги и облепихи с вит С (курага, облепиха, сахар-песок, аскор. кислота)</t>
  </si>
  <si>
    <t>Булочка «Улитка» с глазурью ( мука, сахар-песок, молоко, дрожжи, яйцо, глазурь)</t>
  </si>
  <si>
    <t xml:space="preserve">Меню приготавливаемых блюд, разработанное в соответствии с СанПиН 2.3/2.4.3590-20 </t>
  </si>
  <si>
    <t>200/5</t>
  </si>
  <si>
    <t>День 7</t>
  </si>
  <si>
    <t>Закуска порционная (сыр)</t>
  </si>
  <si>
    <t>Каша молочная кукурузная с маслом (крупа кукурузная, молоко, сахар-песок, соль йодир. масло сливочное)</t>
  </si>
  <si>
    <t>Напиток кофейный злаковый (напиток кофейный злаковый, молоко, сахар-песок)</t>
  </si>
  <si>
    <t>Закуска порционная (помидоры свежие)</t>
  </si>
  <si>
    <t>Гуляш (говядина,лук репчатый, томат паста, масло подсолнечное, соль йодир.)</t>
  </si>
  <si>
    <t>Гарнир каша гречневая рассыпчатая (крупа гречневая., масло сливочное,соль йод)</t>
  </si>
  <si>
    <t>Булочка "Три лепестка" (мука пшеничная в/с, масло сливочное, сахар-песок, соль йод., дрожжи прес., яйцо куриное)</t>
  </si>
  <si>
    <t>Итого за день 7:</t>
  </si>
  <si>
    <t>День 8</t>
  </si>
  <si>
    <t>Котлета "Мечта" (минтай, свинина, хлеб пшен., молоко, лук репч., сухари паниров., масло подсолнечное, соль йодир.)</t>
  </si>
  <si>
    <t>251а</t>
  </si>
  <si>
    <t>Мандарин</t>
  </si>
  <si>
    <t>Закуска порционная (горошек зеленый)</t>
  </si>
  <si>
    <t>Биточки паровые (говядина, хлеб пшеничный, молоко, масло сливочное, соль йод.)</t>
  </si>
  <si>
    <t>Кокроки с яблоками (мука пшеничная в/с, сахар-песок, масло сливочное, яйцо куриное, соль йод., молоко, яблоки, масло подсолнечное)</t>
  </si>
  <si>
    <t>511а</t>
  </si>
  <si>
    <t>Итого за день 8:</t>
  </si>
  <si>
    <t>День 9</t>
  </si>
  <si>
    <t>Йогурт фруктовый</t>
  </si>
  <si>
    <t>Суп Крестьянский с пшеном и  фаршем (говядина, картофель, пшено, капуста свежая, лук репчатый, морковь, масло подсолнечное, соль йод.)</t>
  </si>
  <si>
    <t>Закуска порционная (огурец свежий)</t>
  </si>
  <si>
    <t>Котлета рыбная с маслом (минтай, хлеб пшен., соль йод., масло подсолнечное, масло сливочное)</t>
  </si>
  <si>
    <t>Компот из изюма с вит С (изюм, сахар-песок, лимонная кислота, аскорбиновая кислота)</t>
  </si>
  <si>
    <t>Булочка "Жучок с повидлом" (мука пшеничная в/с, дрожжи пресованные, сахар-песок, яйцо куриное, масло сливочное, повидло)</t>
  </si>
  <si>
    <t>Чай с сахаром</t>
  </si>
  <si>
    <t>Итого за день 9:</t>
  </si>
  <si>
    <t>День 10</t>
  </si>
  <si>
    <t>200/4</t>
  </si>
  <si>
    <t>Итого за день 10:</t>
  </si>
  <si>
    <t>Закуска порционная (огурцы свежие)</t>
  </si>
  <si>
    <t>Гуляш из индейки (филе индейки, масло сливочное, лук репчатый, томат паста, соль йод.)</t>
  </si>
  <si>
    <t>Суп картофельный с бобовыми и фаршем (говядина, картофель, горох, морковь, лук репч., масло подсолнечное, соль йод.)</t>
  </si>
  <si>
    <t>Закуска порционная (икра кабачковая)</t>
  </si>
  <si>
    <t>Котлета особая (говядина, свинина, хлеб пшен., молоко, сухари панировочные, масло подсолнечное)</t>
  </si>
  <si>
    <t>Сосиска запеченная в тесте (мука пшен. в/с, масло слив., дрожжи прес., сахар-песок, соль йод., сосиска молочная, яйцо)</t>
  </si>
  <si>
    <t>Какао-напиток (какао порошок, молоко, сахар-песок)</t>
  </si>
  <si>
    <t>Пирожки печеные с картошкой (тесто сдоб., картофель, масло раст.)</t>
  </si>
  <si>
    <t>Среднее значение за период по завтракам</t>
  </si>
  <si>
    <t>Среднее значение за период по обедам</t>
  </si>
  <si>
    <t>Среднее значение за период по полдникам</t>
  </si>
  <si>
    <t>Неделя 2</t>
  </si>
  <si>
    <t>Закуска порционная (зеленый горошек)</t>
  </si>
  <si>
    <t>Уха Рыбацкая (картофель, лук репч., морковь, масло подсолн., соль йод., сайра консерв.)</t>
  </si>
  <si>
    <r>
      <t xml:space="preserve">Котлета из индейки </t>
    </r>
    <r>
      <rPr>
        <sz val="8"/>
        <color indexed="8"/>
        <rFont val="Times New Roman"/>
        <family val="1"/>
      </rPr>
      <t>(филе индейки, хлеб пшеничный,сухари панировочные, соль йодированная, масло сливочное)</t>
    </r>
  </si>
  <si>
    <t>Каша молочная пшенная с маслом (пшено, молоко, сахар-песок, соль йод., масло слив.)</t>
  </si>
  <si>
    <t>Директор__________________</t>
  </si>
  <si>
    <t>__________________________</t>
  </si>
  <si>
    <t>11 января 2021г.</t>
  </si>
  <si>
    <t>7/250</t>
  </si>
  <si>
    <t>Щи из свежей капустой с фаршем  ( говядина, картофель, капуста, морковь, лук репч., томат паста, масло раст., соль йод.)</t>
  </si>
  <si>
    <t>144/998</t>
  </si>
  <si>
    <t>5/250</t>
  </si>
  <si>
    <t>Борщ "Сибирский"с фаршем  (говядина, картофель, капуста, фасоль, морковь, лук репч., томат паста, масло раст., соль йодир.)</t>
  </si>
  <si>
    <t>Борщ из свежей капусты с фаршем  (говядина, картофель, капуста, морковь, свекла, лук репч., томат паста, масло раст., соль йодир.)</t>
  </si>
  <si>
    <t>40/40</t>
  </si>
  <si>
    <t>Напиток из шиповника (шиповник, лимон, сахар-песок)</t>
  </si>
  <si>
    <t>Перловка отварная (перловка, масло слив., соль йодированная)</t>
  </si>
  <si>
    <t>157/998</t>
  </si>
  <si>
    <t>Рис припущенный (крупа рисовая, масло слив., соль йод.)</t>
  </si>
  <si>
    <t>8/250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</si>
  <si>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</si>
  <si>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150/40</t>
  </si>
  <si>
    <t>Суп картофельный картофельный и фаршем (говядина п/ф, картофель, лук репчатый, морковь, масло подсолнечное, соль йод.)</t>
  </si>
  <si>
    <t>698/998</t>
  </si>
  <si>
    <t>90/5</t>
  </si>
  <si>
    <t>Котлета Домашняя с маслом сливочным (говядина, свинина, лук репч., сухари панир., яйцо куриное, хлеб пшен., соль йод., масло подсолнечное)</t>
  </si>
  <si>
    <t>Плюшка Эстонская с сыром (тесто сдобное дрожжевое, сыр, масло слив.)</t>
  </si>
  <si>
    <t>Шницель мясной (говядина, хлеб пшен., соль йод., масло подсолнечное, масло сливочное)</t>
  </si>
  <si>
    <t>11/250</t>
  </si>
  <si>
    <t>158/998</t>
  </si>
  <si>
    <t>90/3</t>
  </si>
  <si>
    <t>Пюре Рыжик II (картофель, молоко 3,2%, морковь, масло сливочное)</t>
  </si>
  <si>
    <t>13/250</t>
  </si>
  <si>
    <t>Биточки мясные  (говядина, хлеб пшен.,соль йодир., масло сл.)</t>
  </si>
  <si>
    <t>40/50</t>
  </si>
  <si>
    <t>200/6</t>
  </si>
  <si>
    <t>90/2</t>
  </si>
  <si>
    <t>Пюре Рыжик  II (картофель, молоко 3,2%, морковь, масло сливочное)</t>
  </si>
  <si>
    <t>6/250</t>
  </si>
  <si>
    <t>Возрастная категория: 7-11 лет</t>
  </si>
  <si>
    <t>Рассольник Ленинградский  ( картофель, крупа перловая, огурцы солен., лук репч., морковь, масло раст., соль йодир.)</t>
  </si>
  <si>
    <t>Суп картофельный с макаронными изделиями и фаршем (говядина, картофель, лук репч., морковь, масло раст., макаронн. изд., соль йодир.)</t>
  </si>
  <si>
    <t>10/250</t>
  </si>
  <si>
    <t>Суп лапша – домашняя с фаршем (лапша домашняя, морковь, лук репчатый, масло раст., говядина)</t>
  </si>
  <si>
    <t>694/998</t>
  </si>
  <si>
    <t>Итого за день 2:</t>
  </si>
  <si>
    <t>Ёжики мясные с маслом (говядина п/ф, крупа рисовая, лук репчатый, соль йодированная, масло слив.)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</si>
</sst>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0" xfId="52" applyFont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10" fillId="0" borderId="11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33" borderId="13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5"/>
  <sheetViews>
    <sheetView tabSelected="1" zoomScale="75" zoomScaleNormal="75" zoomScalePageLayoutView="0" workbookViewId="0" topLeftCell="A1">
      <selection activeCell="K202" sqref="K202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34" t="s">
        <v>70</v>
      </c>
      <c r="B1" s="35"/>
      <c r="C1" s="35"/>
      <c r="D1" s="35"/>
      <c r="E1" s="35"/>
      <c r="F1" s="35"/>
      <c r="G1" s="109" t="s">
        <v>71</v>
      </c>
      <c r="H1" s="109"/>
      <c r="I1" s="35"/>
      <c r="J1" s="35"/>
      <c r="K1" s="35"/>
      <c r="L1" s="35"/>
      <c r="M1" s="35"/>
      <c r="N1" s="35"/>
      <c r="R1" s="35"/>
    </row>
    <row r="2" spans="1:18" ht="15">
      <c r="A2" s="34" t="s">
        <v>128</v>
      </c>
      <c r="B2" s="35"/>
      <c r="C2" s="35"/>
      <c r="D2" s="35"/>
      <c r="E2" s="35"/>
      <c r="F2" s="35"/>
      <c r="G2" s="109" t="s">
        <v>72</v>
      </c>
      <c r="H2" s="109"/>
      <c r="I2" s="35"/>
      <c r="J2" s="35"/>
      <c r="K2" s="35"/>
      <c r="L2" s="35"/>
      <c r="M2" s="35"/>
      <c r="N2" s="35"/>
      <c r="R2" s="35"/>
    </row>
    <row r="3" spans="1:18" ht="15">
      <c r="A3" s="34" t="s">
        <v>129</v>
      </c>
      <c r="B3" s="35"/>
      <c r="C3" s="35"/>
      <c r="D3" s="35"/>
      <c r="E3" s="35"/>
      <c r="F3" s="35"/>
      <c r="G3" s="109" t="s">
        <v>73</v>
      </c>
      <c r="H3" s="109"/>
      <c r="I3" s="35"/>
      <c r="J3" s="35"/>
      <c r="K3" s="35"/>
      <c r="L3" s="35"/>
      <c r="M3" s="35"/>
      <c r="N3" s="35"/>
      <c r="R3" s="35"/>
    </row>
    <row r="4" spans="1:18" ht="15">
      <c r="A4" s="34" t="s">
        <v>129</v>
      </c>
      <c r="B4" s="34"/>
      <c r="C4" s="35"/>
      <c r="D4" s="35"/>
      <c r="E4" s="35"/>
      <c r="F4" s="35"/>
      <c r="G4" s="109" t="s">
        <v>74</v>
      </c>
      <c r="H4" s="109"/>
      <c r="I4" s="35"/>
      <c r="J4" s="35"/>
      <c r="K4" s="35"/>
      <c r="L4" s="35"/>
      <c r="M4" s="35"/>
      <c r="N4" s="35"/>
      <c r="R4" s="35"/>
    </row>
    <row r="5" spans="1:18" ht="15">
      <c r="A5" s="34" t="s">
        <v>130</v>
      </c>
      <c r="B5" s="34"/>
      <c r="C5" s="35"/>
      <c r="D5" s="35"/>
      <c r="E5" s="35"/>
      <c r="F5" s="35"/>
      <c r="G5" s="109" t="s">
        <v>75</v>
      </c>
      <c r="H5" s="109"/>
      <c r="I5" s="35"/>
      <c r="J5" s="35"/>
      <c r="K5" s="35"/>
      <c r="L5" s="35"/>
      <c r="M5" s="35"/>
      <c r="N5" s="35"/>
      <c r="R5" s="35"/>
    </row>
    <row r="6" spans="1:8" ht="15.75" customHeight="1">
      <c r="A6" s="101" t="s">
        <v>80</v>
      </c>
      <c r="B6" s="101"/>
      <c r="C6" s="101"/>
      <c r="D6" s="101"/>
      <c r="E6" s="101"/>
      <c r="F6" s="101"/>
      <c r="G6" s="101"/>
      <c r="H6" s="101"/>
    </row>
    <row r="7" spans="1:8" ht="15.75" customHeight="1">
      <c r="A7" s="107" t="s">
        <v>162</v>
      </c>
      <c r="B7" s="108"/>
      <c r="C7" s="108"/>
      <c r="D7" s="108"/>
      <c r="E7" s="108"/>
      <c r="F7" s="108"/>
      <c r="G7" s="108"/>
      <c r="H7" s="108"/>
    </row>
    <row r="8" spans="1:8" ht="15.75">
      <c r="A8" s="106" t="s">
        <v>2</v>
      </c>
      <c r="B8" s="106" t="s">
        <v>0</v>
      </c>
      <c r="C8" s="106" t="s">
        <v>1</v>
      </c>
      <c r="D8" s="106" t="s">
        <v>3</v>
      </c>
      <c r="E8" s="106"/>
      <c r="F8" s="106"/>
      <c r="G8" s="12" t="s">
        <v>11</v>
      </c>
      <c r="H8" s="106" t="s">
        <v>7</v>
      </c>
    </row>
    <row r="9" spans="1:8" ht="15.75">
      <c r="A9" s="106"/>
      <c r="B9" s="106"/>
      <c r="C9" s="106"/>
      <c r="D9" s="12" t="s">
        <v>4</v>
      </c>
      <c r="E9" s="12" t="s">
        <v>5</v>
      </c>
      <c r="F9" s="12" t="s">
        <v>6</v>
      </c>
      <c r="G9" s="12" t="s">
        <v>12</v>
      </c>
      <c r="H9" s="106"/>
    </row>
    <row r="10" spans="1:8" ht="15">
      <c r="A10" s="105" t="s">
        <v>8</v>
      </c>
      <c r="B10" s="105"/>
      <c r="C10" s="105"/>
      <c r="D10" s="105"/>
      <c r="E10" s="105"/>
      <c r="F10" s="105"/>
      <c r="G10" s="105"/>
      <c r="H10" s="105"/>
    </row>
    <row r="11" spans="1:8" ht="15">
      <c r="A11" s="103" t="s">
        <v>9</v>
      </c>
      <c r="B11" s="103"/>
      <c r="C11" s="104"/>
      <c r="D11" s="104"/>
      <c r="E11" s="104"/>
      <c r="F11" s="104"/>
      <c r="G11" s="104"/>
      <c r="H11" s="103"/>
    </row>
    <row r="12" spans="1:8" ht="15.75">
      <c r="A12" s="81" t="s">
        <v>10</v>
      </c>
      <c r="B12" s="32" t="s">
        <v>83</v>
      </c>
      <c r="C12" s="4">
        <v>20</v>
      </c>
      <c r="D12" s="9">
        <v>4.64</v>
      </c>
      <c r="E12" s="9">
        <v>5.9</v>
      </c>
      <c r="F12" s="9">
        <v>0</v>
      </c>
      <c r="G12" s="9">
        <v>52</v>
      </c>
      <c r="H12" s="21">
        <v>982</v>
      </c>
    </row>
    <row r="13" spans="1:8" ht="21.75" customHeight="1">
      <c r="A13" s="100"/>
      <c r="B13" s="32" t="s">
        <v>13</v>
      </c>
      <c r="C13" s="4" t="s">
        <v>16</v>
      </c>
      <c r="D13" s="4">
        <v>4.7</v>
      </c>
      <c r="E13" s="4">
        <v>4.04</v>
      </c>
      <c r="F13" s="4">
        <v>0.25</v>
      </c>
      <c r="G13" s="4">
        <v>56</v>
      </c>
      <c r="H13" s="21">
        <v>776</v>
      </c>
    </row>
    <row r="14" spans="1:8" ht="25.5">
      <c r="A14" s="100"/>
      <c r="B14" s="32" t="s">
        <v>127</v>
      </c>
      <c r="C14" s="4" t="s">
        <v>81</v>
      </c>
      <c r="D14" s="4">
        <v>8.171</v>
      </c>
      <c r="E14" s="4">
        <v>7.893</v>
      </c>
      <c r="F14" s="4">
        <v>40.04</v>
      </c>
      <c r="G14" s="4">
        <v>264</v>
      </c>
      <c r="H14" s="21">
        <v>515</v>
      </c>
    </row>
    <row r="15" spans="1:8" ht="26.25" customHeight="1">
      <c r="A15" s="100"/>
      <c r="B15" s="32" t="s">
        <v>76</v>
      </c>
      <c r="C15" s="4">
        <v>200</v>
      </c>
      <c r="D15" s="4">
        <v>1.81</v>
      </c>
      <c r="E15" s="4">
        <v>1.67</v>
      </c>
      <c r="F15" s="4">
        <v>13.22</v>
      </c>
      <c r="G15" s="4">
        <v>75</v>
      </c>
      <c r="H15" s="21">
        <v>873</v>
      </c>
    </row>
    <row r="16" spans="1:8" ht="15.75">
      <c r="A16" s="100"/>
      <c r="B16" s="32" t="s">
        <v>14</v>
      </c>
      <c r="C16" s="4">
        <v>45</v>
      </c>
      <c r="D16" s="9">
        <v>3.37</v>
      </c>
      <c r="E16" s="9">
        <v>0.45</v>
      </c>
      <c r="F16" s="9">
        <v>22.95</v>
      </c>
      <c r="G16" s="9">
        <v>112</v>
      </c>
      <c r="H16" s="21" t="s">
        <v>18</v>
      </c>
    </row>
    <row r="17" spans="1:8" ht="15.75">
      <c r="A17" s="82"/>
      <c r="B17" s="32" t="s">
        <v>15</v>
      </c>
      <c r="C17" s="4" t="s">
        <v>17</v>
      </c>
      <c r="D17" s="4">
        <v>1</v>
      </c>
      <c r="E17" s="4">
        <v>0.3</v>
      </c>
      <c r="F17" s="4">
        <v>20.2</v>
      </c>
      <c r="G17" s="4">
        <v>91</v>
      </c>
      <c r="H17" s="21" t="s">
        <v>18</v>
      </c>
    </row>
    <row r="18" spans="1:8" ht="21.75" customHeight="1">
      <c r="A18" s="91" t="s">
        <v>19</v>
      </c>
      <c r="B18" s="102"/>
      <c r="C18" s="62"/>
      <c r="D18" s="25">
        <f>D17+D16+D15+D14+D13+D12</f>
        <v>23.691</v>
      </c>
      <c r="E18" s="25">
        <f>E17+E16+E15+E14+E13+E12</f>
        <v>20.253</v>
      </c>
      <c r="F18" s="25">
        <f>F17+F16+F15+F14+F13+F12</f>
        <v>96.66</v>
      </c>
      <c r="G18" s="25">
        <f>G17+G16+G15+G14+G13+G12</f>
        <v>650</v>
      </c>
      <c r="H18" s="63"/>
    </row>
    <row r="19" spans="1:8" ht="25.5">
      <c r="A19" s="81" t="s">
        <v>20</v>
      </c>
      <c r="B19" s="36" t="s">
        <v>125</v>
      </c>
      <c r="C19" s="60" t="s">
        <v>155</v>
      </c>
      <c r="D19" s="20">
        <v>4.45</v>
      </c>
      <c r="E19" s="20">
        <v>8.93</v>
      </c>
      <c r="F19" s="20">
        <v>16.236675</v>
      </c>
      <c r="G19" s="20">
        <v>163</v>
      </c>
      <c r="H19" s="11">
        <v>17</v>
      </c>
    </row>
    <row r="20" spans="1:8" ht="15.75">
      <c r="A20" s="100"/>
      <c r="B20" s="18" t="s">
        <v>124</v>
      </c>
      <c r="C20" s="4">
        <v>60</v>
      </c>
      <c r="D20" s="4">
        <v>1.86</v>
      </c>
      <c r="E20" s="4">
        <v>0.12</v>
      </c>
      <c r="F20" s="4">
        <v>3.9</v>
      </c>
      <c r="G20" s="4">
        <v>24</v>
      </c>
      <c r="H20" s="11">
        <v>984</v>
      </c>
    </row>
    <row r="21" spans="1:8" ht="25.5">
      <c r="A21" s="100"/>
      <c r="B21" s="18" t="s">
        <v>156</v>
      </c>
      <c r="C21" s="4">
        <v>90</v>
      </c>
      <c r="D21" s="8">
        <v>13.74</v>
      </c>
      <c r="E21" s="8">
        <v>14.34</v>
      </c>
      <c r="F21" s="8">
        <v>12.78</v>
      </c>
      <c r="G21" s="8">
        <v>235</v>
      </c>
      <c r="H21" s="11">
        <v>29</v>
      </c>
    </row>
    <row r="22" spans="1:8" ht="25.5">
      <c r="A22" s="100"/>
      <c r="B22" s="18" t="s">
        <v>77</v>
      </c>
      <c r="C22" s="4">
        <v>150</v>
      </c>
      <c r="D22" s="4">
        <v>5.54</v>
      </c>
      <c r="E22" s="4">
        <v>4.5</v>
      </c>
      <c r="F22" s="4">
        <v>34.61</v>
      </c>
      <c r="G22" s="4">
        <v>201</v>
      </c>
      <c r="H22" s="11">
        <v>310</v>
      </c>
    </row>
    <row r="23" spans="1:30" ht="25.5">
      <c r="A23" s="100"/>
      <c r="B23" s="18" t="s">
        <v>78</v>
      </c>
      <c r="C23" s="4">
        <v>200</v>
      </c>
      <c r="D23" s="4">
        <v>0.78</v>
      </c>
      <c r="E23" s="4">
        <v>0.22</v>
      </c>
      <c r="F23" s="4">
        <v>31.7</v>
      </c>
      <c r="G23" s="4">
        <v>132</v>
      </c>
      <c r="H23" s="11">
        <v>908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ht="15.75">
      <c r="A24" s="100"/>
      <c r="B24" s="18" t="s">
        <v>14</v>
      </c>
      <c r="C24" s="4">
        <v>40</v>
      </c>
      <c r="D24" s="4">
        <v>3</v>
      </c>
      <c r="E24" s="4">
        <v>0.4</v>
      </c>
      <c r="F24" s="4">
        <v>20.4</v>
      </c>
      <c r="G24" s="4">
        <v>100</v>
      </c>
      <c r="H24" s="11" t="s">
        <v>18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ht="15.75">
      <c r="A25" s="82"/>
      <c r="B25" s="18" t="s">
        <v>21</v>
      </c>
      <c r="C25" s="4">
        <v>30</v>
      </c>
      <c r="D25" s="4">
        <v>1.98</v>
      </c>
      <c r="E25" s="4">
        <v>1.98</v>
      </c>
      <c r="F25" s="4">
        <v>0.36</v>
      </c>
      <c r="G25" s="4">
        <v>59</v>
      </c>
      <c r="H25" s="11" t="s">
        <v>18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ht="15.75">
      <c r="A26" s="116" t="s">
        <v>22</v>
      </c>
      <c r="B26" s="116"/>
      <c r="C26" s="61"/>
      <c r="D26" s="40">
        <f>SUM(D19:D25)</f>
        <v>31.35</v>
      </c>
      <c r="E26" s="40">
        <f>SUM(E19:E25)</f>
        <v>30.49</v>
      </c>
      <c r="F26" s="40">
        <f>SUM(F19:F25)</f>
        <v>119.986675</v>
      </c>
      <c r="G26" s="40">
        <f>SUM(G19:G25)</f>
        <v>914</v>
      </c>
      <c r="H26" s="61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1" customFormat="1" ht="25.5">
      <c r="A27" s="81" t="s">
        <v>28</v>
      </c>
      <c r="B27" s="2" t="s">
        <v>79</v>
      </c>
      <c r="C27" s="4">
        <v>75</v>
      </c>
      <c r="D27" s="4">
        <v>5.53</v>
      </c>
      <c r="E27" s="4">
        <v>3.1</v>
      </c>
      <c r="F27" s="4">
        <v>42.1</v>
      </c>
      <c r="G27" s="11">
        <v>219</v>
      </c>
      <c r="H27" s="7">
        <v>97</v>
      </c>
      <c r="I27" s="39"/>
      <c r="J27" s="39"/>
      <c r="K27" s="39"/>
      <c r="L27" s="39"/>
      <c r="M27" s="39"/>
      <c r="N27" s="3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ht="15.75">
      <c r="A28" s="82"/>
      <c r="B28" s="2" t="s">
        <v>29</v>
      </c>
      <c r="C28" s="37">
        <v>200</v>
      </c>
      <c r="D28" s="37">
        <v>5.8</v>
      </c>
      <c r="E28" s="37">
        <v>6.4</v>
      </c>
      <c r="F28" s="37">
        <v>9.4</v>
      </c>
      <c r="G28" s="41">
        <v>120</v>
      </c>
      <c r="H28" s="38" t="s">
        <v>18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8" ht="15.75">
      <c r="A29" s="83" t="s">
        <v>30</v>
      </c>
      <c r="B29" s="83"/>
      <c r="C29" s="1"/>
      <c r="D29" s="6">
        <f>SUM(D27:D28)</f>
        <v>11.33</v>
      </c>
      <c r="E29" s="6">
        <f>SUM(E27:E28)</f>
        <v>9.5</v>
      </c>
      <c r="F29" s="6">
        <f>SUM(F27:F28)</f>
        <v>51.5</v>
      </c>
      <c r="G29" s="6">
        <f>SUM(G27:G28)</f>
        <v>339</v>
      </c>
      <c r="H29" s="1"/>
    </row>
    <row r="30" spans="1:8" ht="15.75">
      <c r="A30" s="83" t="s">
        <v>31</v>
      </c>
      <c r="B30" s="83"/>
      <c r="C30" s="1"/>
      <c r="D30" s="6">
        <f>D29+D26+D18</f>
        <v>66.371</v>
      </c>
      <c r="E30" s="6">
        <f>E29+E26+E18</f>
        <v>60.242999999999995</v>
      </c>
      <c r="F30" s="6">
        <f>F29+F26+F18</f>
        <v>268.14667499999996</v>
      </c>
      <c r="G30" s="6">
        <f>G29+G26+G18</f>
        <v>1903</v>
      </c>
      <c r="H30" s="1"/>
    </row>
    <row r="31" spans="1:8" ht="15.75">
      <c r="A31" s="117" t="s">
        <v>32</v>
      </c>
      <c r="B31" s="118"/>
      <c r="C31" s="118"/>
      <c r="D31" s="118"/>
      <c r="E31" s="118"/>
      <c r="F31" s="118"/>
      <c r="G31" s="118"/>
      <c r="H31" s="119"/>
    </row>
    <row r="32" spans="1:8" ht="25.5">
      <c r="A32" s="87" t="s">
        <v>10</v>
      </c>
      <c r="B32" s="2" t="s">
        <v>42</v>
      </c>
      <c r="C32" s="4" t="s">
        <v>157</v>
      </c>
      <c r="D32" s="9">
        <v>11.9</v>
      </c>
      <c r="E32" s="9">
        <v>14.3</v>
      </c>
      <c r="F32" s="9">
        <v>12.4</v>
      </c>
      <c r="G32" s="8">
        <v>227</v>
      </c>
      <c r="H32" s="4">
        <v>975</v>
      </c>
    </row>
    <row r="33" spans="1:8" ht="25.5">
      <c r="A33" s="88"/>
      <c r="B33" s="2" t="s">
        <v>43</v>
      </c>
      <c r="C33" s="5">
        <v>150</v>
      </c>
      <c r="D33" s="8">
        <v>4.4</v>
      </c>
      <c r="E33" s="8">
        <v>3.93</v>
      </c>
      <c r="F33" s="8">
        <v>25.33</v>
      </c>
      <c r="G33" s="8">
        <v>187</v>
      </c>
      <c r="H33" s="4">
        <v>307</v>
      </c>
    </row>
    <row r="34" spans="1:8" ht="26.25">
      <c r="A34" s="88"/>
      <c r="B34" s="22" t="s">
        <v>68</v>
      </c>
      <c r="C34" s="31" t="s">
        <v>158</v>
      </c>
      <c r="D34" s="4">
        <v>0.22</v>
      </c>
      <c r="E34" s="4">
        <v>0.05</v>
      </c>
      <c r="F34" s="4">
        <v>13.7</v>
      </c>
      <c r="G34" s="4">
        <v>56</v>
      </c>
      <c r="H34" s="4">
        <v>432</v>
      </c>
    </row>
    <row r="35" spans="1:8" ht="15.75">
      <c r="A35" s="89"/>
      <c r="B35" s="3" t="s">
        <v>14</v>
      </c>
      <c r="C35" s="5">
        <v>40</v>
      </c>
      <c r="D35" s="5">
        <v>3.375</v>
      </c>
      <c r="E35" s="5">
        <v>0.45</v>
      </c>
      <c r="F35" s="5">
        <v>22.95</v>
      </c>
      <c r="G35" s="5">
        <v>100</v>
      </c>
      <c r="H35" s="4" t="s">
        <v>18</v>
      </c>
    </row>
    <row r="36" spans="1:8" ht="15.75">
      <c r="A36" s="80"/>
      <c r="B36" s="3" t="s">
        <v>44</v>
      </c>
      <c r="C36" s="5" t="s">
        <v>17</v>
      </c>
      <c r="D36" s="5">
        <v>1</v>
      </c>
      <c r="E36" s="5">
        <v>0.2</v>
      </c>
      <c r="F36" s="5">
        <v>20.2</v>
      </c>
      <c r="G36" s="5">
        <v>92</v>
      </c>
      <c r="H36" s="4" t="s">
        <v>18</v>
      </c>
    </row>
    <row r="37" spans="1:8" ht="15.75">
      <c r="A37" s="90" t="s">
        <v>19</v>
      </c>
      <c r="B37" s="91"/>
      <c r="C37" s="1"/>
      <c r="D37" s="12">
        <f>SUM(D32:D36)</f>
        <v>20.895</v>
      </c>
      <c r="E37" s="12">
        <f>SUM(E32:E36)</f>
        <v>18.93</v>
      </c>
      <c r="F37" s="12">
        <f>SUM(F32:F36)</f>
        <v>94.58</v>
      </c>
      <c r="G37" s="12">
        <f>SUM(G32:G36)</f>
        <v>662</v>
      </c>
      <c r="H37" s="1"/>
    </row>
    <row r="38" spans="1:8" ht="38.25">
      <c r="A38" s="87" t="s">
        <v>20</v>
      </c>
      <c r="B38" s="14" t="s">
        <v>163</v>
      </c>
      <c r="C38" s="15">
        <v>250</v>
      </c>
      <c r="D38" s="10">
        <v>2.24</v>
      </c>
      <c r="E38" s="10">
        <v>5.07</v>
      </c>
      <c r="F38" s="10">
        <v>16.21</v>
      </c>
      <c r="G38" s="10">
        <v>119.5</v>
      </c>
      <c r="H38" s="11">
        <v>167</v>
      </c>
    </row>
    <row r="39" spans="1:8" ht="38.25">
      <c r="A39" s="88"/>
      <c r="B39" s="16" t="s">
        <v>45</v>
      </c>
      <c r="C39" s="5">
        <v>60</v>
      </c>
      <c r="D39" s="4">
        <v>0.7284600000000002</v>
      </c>
      <c r="E39" s="4">
        <v>5.68512</v>
      </c>
      <c r="F39" s="4">
        <v>4.91673</v>
      </c>
      <c r="G39" s="4">
        <v>73.74684</v>
      </c>
      <c r="H39" s="11">
        <v>643</v>
      </c>
    </row>
    <row r="40" spans="1:8" ht="38.25">
      <c r="A40" s="88"/>
      <c r="B40" s="16" t="s">
        <v>169</v>
      </c>
      <c r="C40" s="4" t="s">
        <v>159</v>
      </c>
      <c r="D40" s="8">
        <v>12.68</v>
      </c>
      <c r="E40" s="8">
        <v>11.17</v>
      </c>
      <c r="F40" s="8">
        <v>6.75</v>
      </c>
      <c r="G40" s="8">
        <v>178</v>
      </c>
      <c r="H40" s="11">
        <v>222</v>
      </c>
    </row>
    <row r="41" spans="1:8" ht="24">
      <c r="A41" s="88"/>
      <c r="B41" s="17" t="s">
        <v>160</v>
      </c>
      <c r="C41" s="5">
        <v>150</v>
      </c>
      <c r="D41" s="5">
        <v>2.97228</v>
      </c>
      <c r="E41" s="5">
        <v>5.8674</v>
      </c>
      <c r="F41" s="5">
        <v>18.555809999999997</v>
      </c>
      <c r="G41" s="5">
        <v>138.91896</v>
      </c>
      <c r="H41" s="11">
        <v>867</v>
      </c>
    </row>
    <row r="42" spans="1:8" ht="15.75">
      <c r="A42" s="88"/>
      <c r="B42" s="18" t="s">
        <v>40</v>
      </c>
      <c r="C42" s="4">
        <v>200</v>
      </c>
      <c r="D42" s="5">
        <v>0.05</v>
      </c>
      <c r="E42" s="5">
        <v>0.02</v>
      </c>
      <c r="F42" s="5">
        <v>9.1</v>
      </c>
      <c r="G42" s="5">
        <v>37</v>
      </c>
      <c r="H42" s="11">
        <v>663</v>
      </c>
    </row>
    <row r="43" spans="1:8" ht="15.75">
      <c r="A43" s="88"/>
      <c r="B43" s="18" t="s">
        <v>14</v>
      </c>
      <c r="C43" s="4">
        <v>43</v>
      </c>
      <c r="D43" s="4">
        <v>3.16</v>
      </c>
      <c r="E43" s="4">
        <v>0.4</v>
      </c>
      <c r="F43" s="4">
        <v>24.6</v>
      </c>
      <c r="G43" s="4">
        <v>107</v>
      </c>
      <c r="H43" s="11" t="s">
        <v>18</v>
      </c>
    </row>
    <row r="44" spans="1:8" ht="15.75">
      <c r="A44" s="88"/>
      <c r="B44" s="18" t="s">
        <v>21</v>
      </c>
      <c r="C44" s="4">
        <v>30</v>
      </c>
      <c r="D44" s="4">
        <v>1.98</v>
      </c>
      <c r="E44" s="4">
        <v>0.36</v>
      </c>
      <c r="F44" s="4">
        <v>11.88</v>
      </c>
      <c r="G44" s="4">
        <v>59</v>
      </c>
      <c r="H44" s="11" t="s">
        <v>18</v>
      </c>
    </row>
    <row r="45" spans="1:8" ht="15.75">
      <c r="A45" s="82"/>
      <c r="B45" s="18" t="s">
        <v>23</v>
      </c>
      <c r="C45" s="4">
        <v>150</v>
      </c>
      <c r="D45" s="4">
        <v>0.75</v>
      </c>
      <c r="E45" s="4">
        <v>0.75</v>
      </c>
      <c r="F45" s="4">
        <v>18.5</v>
      </c>
      <c r="G45" s="4">
        <v>70</v>
      </c>
      <c r="H45" s="11" t="s">
        <v>18</v>
      </c>
    </row>
    <row r="46" spans="1:8" ht="15.75">
      <c r="A46" s="92" t="s">
        <v>69</v>
      </c>
      <c r="B46" s="93"/>
      <c r="C46" s="4"/>
      <c r="D46" s="25">
        <f>SUM(D38:D45)</f>
        <v>24.560740000000003</v>
      </c>
      <c r="E46" s="25">
        <f>SUM(E38:E45)</f>
        <v>29.322519999999997</v>
      </c>
      <c r="F46" s="25">
        <f>SUM(F38:F45)</f>
        <v>110.51254</v>
      </c>
      <c r="G46" s="25">
        <f>SUM(G38:G45)</f>
        <v>783.1658</v>
      </c>
      <c r="H46" s="11"/>
    </row>
    <row r="47" spans="1:8" ht="39">
      <c r="A47" s="81" t="s">
        <v>28</v>
      </c>
      <c r="B47" s="47" t="s">
        <v>117</v>
      </c>
      <c r="C47" s="4" t="s">
        <v>25</v>
      </c>
      <c r="D47" s="4">
        <v>7.8</v>
      </c>
      <c r="E47" s="4">
        <v>10.8</v>
      </c>
      <c r="F47" s="4">
        <v>27.7</v>
      </c>
      <c r="G47" s="11">
        <v>239</v>
      </c>
      <c r="H47" s="43">
        <v>55</v>
      </c>
    </row>
    <row r="48" spans="1:8" ht="13.5" customHeight="1">
      <c r="A48" s="82"/>
      <c r="B48" s="2" t="s">
        <v>40</v>
      </c>
      <c r="C48" s="4">
        <v>200</v>
      </c>
      <c r="D48" s="4">
        <v>0.05</v>
      </c>
      <c r="E48" s="4">
        <v>0.02</v>
      </c>
      <c r="F48" s="4">
        <v>9.1</v>
      </c>
      <c r="G48" s="11">
        <v>37</v>
      </c>
      <c r="H48" s="43">
        <v>663</v>
      </c>
    </row>
    <row r="49" spans="1:8" ht="13.5" customHeight="1">
      <c r="A49" s="83" t="s">
        <v>30</v>
      </c>
      <c r="B49" s="83"/>
      <c r="C49" s="1"/>
      <c r="D49" s="12">
        <f>SUM(D47:D48)</f>
        <v>7.85</v>
      </c>
      <c r="E49" s="12">
        <f>SUM(E47:E48)</f>
        <v>10.82</v>
      </c>
      <c r="F49" s="12">
        <f>SUM(F47:F48)</f>
        <v>36.8</v>
      </c>
      <c r="G49" s="12">
        <f>SUM(G47:G48)</f>
        <v>276</v>
      </c>
      <c r="H49" s="19"/>
    </row>
    <row r="50" spans="1:8" ht="13.5" customHeight="1">
      <c r="A50" s="83" t="s">
        <v>168</v>
      </c>
      <c r="B50" s="83"/>
      <c r="C50" s="1"/>
      <c r="D50" s="12">
        <f>D49+D46+D37</f>
        <v>53.30574</v>
      </c>
      <c r="E50" s="12">
        <f>E49+E46+E37</f>
        <v>59.07252</v>
      </c>
      <c r="F50" s="12">
        <f>F49+F46+F37</f>
        <v>241.89254</v>
      </c>
      <c r="G50" s="12">
        <f>G49+G46+G37</f>
        <v>1721.1658</v>
      </c>
      <c r="H50" s="4"/>
    </row>
    <row r="51" spans="1:8" ht="15">
      <c r="A51" s="103" t="s">
        <v>41</v>
      </c>
      <c r="B51" s="103"/>
      <c r="C51" s="103"/>
      <c r="D51" s="103"/>
      <c r="E51" s="103"/>
      <c r="F51" s="103"/>
      <c r="G51" s="103"/>
      <c r="H51" s="103"/>
    </row>
    <row r="52" spans="1:8" ht="26.25">
      <c r="A52" s="81" t="s">
        <v>10</v>
      </c>
      <c r="B52" s="22" t="s">
        <v>66</v>
      </c>
      <c r="C52" s="23">
        <v>90</v>
      </c>
      <c r="D52" s="31">
        <v>20.29</v>
      </c>
      <c r="E52" s="31">
        <v>19.77</v>
      </c>
      <c r="F52" s="31">
        <v>0.967</v>
      </c>
      <c r="G52" s="33">
        <v>300</v>
      </c>
      <c r="H52" s="4">
        <v>804</v>
      </c>
    </row>
    <row r="53" spans="1:8" ht="26.25">
      <c r="A53" s="100"/>
      <c r="B53" s="22" t="s">
        <v>67</v>
      </c>
      <c r="C53" s="23">
        <v>150</v>
      </c>
      <c r="D53" s="31">
        <v>4.48</v>
      </c>
      <c r="E53" s="31">
        <v>4.43</v>
      </c>
      <c r="F53" s="31">
        <v>19.5</v>
      </c>
      <c r="G53" s="31">
        <v>136</v>
      </c>
      <c r="H53" s="4">
        <v>676</v>
      </c>
    </row>
    <row r="54" spans="1:8" ht="26.25">
      <c r="A54" s="100"/>
      <c r="B54" s="22" t="s">
        <v>68</v>
      </c>
      <c r="C54" s="23" t="s">
        <v>65</v>
      </c>
      <c r="D54" s="31">
        <v>0.05</v>
      </c>
      <c r="E54" s="31">
        <v>0.02</v>
      </c>
      <c r="F54" s="31">
        <v>9.1</v>
      </c>
      <c r="G54" s="31">
        <v>56</v>
      </c>
      <c r="H54" s="4">
        <v>432</v>
      </c>
    </row>
    <row r="55" spans="1:8" ht="15.75">
      <c r="A55" s="82"/>
      <c r="B55" s="22" t="s">
        <v>14</v>
      </c>
      <c r="C55" s="23">
        <v>34</v>
      </c>
      <c r="D55" s="31">
        <v>2.55</v>
      </c>
      <c r="E55" s="31">
        <v>0.34</v>
      </c>
      <c r="F55" s="31">
        <v>17.34</v>
      </c>
      <c r="G55" s="31">
        <v>85</v>
      </c>
      <c r="H55" s="4" t="s">
        <v>18</v>
      </c>
    </row>
    <row r="56" spans="1:8" ht="15.75">
      <c r="A56" s="91" t="s">
        <v>19</v>
      </c>
      <c r="B56" s="91"/>
      <c r="C56" s="1"/>
      <c r="D56" s="12">
        <f>SUM(D52:D55)</f>
        <v>27.37</v>
      </c>
      <c r="E56" s="12">
        <f>SUM(E52:E55)</f>
        <v>24.56</v>
      </c>
      <c r="F56" s="12">
        <f>SUM(F52:F55)</f>
        <v>46.907</v>
      </c>
      <c r="G56" s="24">
        <f>SUM(G52:G55)</f>
        <v>577</v>
      </c>
      <c r="H56" s="1"/>
    </row>
    <row r="57" spans="1:8" ht="51">
      <c r="A57" s="81" t="s">
        <v>20</v>
      </c>
      <c r="B57" s="14" t="s">
        <v>164</v>
      </c>
      <c r="C57" s="55" t="s">
        <v>161</v>
      </c>
      <c r="D57" s="10">
        <v>4.37</v>
      </c>
      <c r="E57" s="10">
        <v>3.95</v>
      </c>
      <c r="F57" s="10">
        <v>18.91</v>
      </c>
      <c r="G57" s="10">
        <v>129</v>
      </c>
      <c r="H57" s="11" t="s">
        <v>60</v>
      </c>
    </row>
    <row r="58" spans="1:8" ht="15.75">
      <c r="A58" s="100"/>
      <c r="B58" s="18" t="s">
        <v>103</v>
      </c>
      <c r="C58" s="5">
        <v>60</v>
      </c>
      <c r="D58" s="4">
        <v>0.42</v>
      </c>
      <c r="E58" s="4">
        <v>0.06</v>
      </c>
      <c r="F58" s="4">
        <v>1.14</v>
      </c>
      <c r="G58" s="4">
        <v>6.6</v>
      </c>
      <c r="H58" s="11">
        <v>982</v>
      </c>
    </row>
    <row r="59" spans="1:8" ht="25.5">
      <c r="A59" s="100"/>
      <c r="B59" s="16" t="s">
        <v>59</v>
      </c>
      <c r="C59" s="5">
        <v>90</v>
      </c>
      <c r="D59" s="8">
        <v>13.749192</v>
      </c>
      <c r="E59" s="8">
        <v>14.349455999999998</v>
      </c>
      <c r="F59" s="8">
        <v>12.781314</v>
      </c>
      <c r="G59" s="8">
        <v>235.26712799999999</v>
      </c>
      <c r="H59" s="11">
        <v>29</v>
      </c>
    </row>
    <row r="60" spans="1:8" ht="25.5">
      <c r="A60" s="100"/>
      <c r="B60" s="18" t="s">
        <v>58</v>
      </c>
      <c r="C60" s="5">
        <v>150</v>
      </c>
      <c r="D60" s="5">
        <v>4.3204575</v>
      </c>
      <c r="E60" s="5">
        <v>4.078848</v>
      </c>
      <c r="F60" s="5">
        <v>29.557983</v>
      </c>
      <c r="G60" s="5">
        <v>184</v>
      </c>
      <c r="H60" s="11">
        <v>585</v>
      </c>
    </row>
    <row r="61" spans="1:8" ht="15.75">
      <c r="A61" s="100"/>
      <c r="B61" s="18" t="s">
        <v>40</v>
      </c>
      <c r="C61" s="4">
        <v>200</v>
      </c>
      <c r="D61" s="5">
        <v>0.05</v>
      </c>
      <c r="E61" s="5">
        <v>0.02</v>
      </c>
      <c r="F61" s="5">
        <v>9.1</v>
      </c>
      <c r="G61" s="5">
        <v>37</v>
      </c>
      <c r="H61" s="11">
        <v>663</v>
      </c>
    </row>
    <row r="62" spans="1:8" ht="15.75">
      <c r="A62" s="100"/>
      <c r="B62" s="18" t="s">
        <v>14</v>
      </c>
      <c r="C62" s="4">
        <v>59</v>
      </c>
      <c r="D62" s="4">
        <v>3.16</v>
      </c>
      <c r="E62" s="4">
        <v>0.4</v>
      </c>
      <c r="F62" s="4">
        <v>24.6</v>
      </c>
      <c r="G62" s="4">
        <v>147.5</v>
      </c>
      <c r="H62" s="11" t="s">
        <v>18</v>
      </c>
    </row>
    <row r="63" spans="1:8" ht="15.75">
      <c r="A63" s="82"/>
      <c r="B63" s="18" t="s">
        <v>21</v>
      </c>
      <c r="C63" s="4">
        <v>30</v>
      </c>
      <c r="D63" s="29">
        <v>1.98</v>
      </c>
      <c r="E63" s="29">
        <v>0.36</v>
      </c>
      <c r="F63" s="29">
        <v>11.88</v>
      </c>
      <c r="G63" s="4">
        <v>59</v>
      </c>
      <c r="H63" s="11" t="s">
        <v>18</v>
      </c>
    </row>
    <row r="64" spans="1:8" ht="15.75">
      <c r="A64" s="92" t="s">
        <v>69</v>
      </c>
      <c r="B64" s="93"/>
      <c r="C64" s="26"/>
      <c r="D64" s="25">
        <f>SUM(D57:D63)</f>
        <v>28.0496495</v>
      </c>
      <c r="E64" s="25">
        <f>SUM(E57:E63)</f>
        <v>23.218303999999996</v>
      </c>
      <c r="F64" s="25">
        <f>SUM(F57:F63)</f>
        <v>107.96929699999998</v>
      </c>
      <c r="G64" s="27">
        <f>SUM(G57:G63)</f>
        <v>798.367128</v>
      </c>
      <c r="H64" s="11"/>
    </row>
    <row r="65" spans="1:8" ht="25.5">
      <c r="A65" s="81" t="s">
        <v>28</v>
      </c>
      <c r="B65" s="2" t="s">
        <v>61</v>
      </c>
      <c r="C65" s="26" t="s">
        <v>24</v>
      </c>
      <c r="D65" s="31">
        <v>8.2</v>
      </c>
      <c r="E65" s="31">
        <v>16.36</v>
      </c>
      <c r="F65" s="31">
        <v>57.16</v>
      </c>
      <c r="G65" s="28">
        <v>409</v>
      </c>
      <c r="H65" s="11">
        <v>71</v>
      </c>
    </row>
    <row r="66" spans="1:8" ht="15.75">
      <c r="A66" s="82"/>
      <c r="B66" s="2" t="s">
        <v>62</v>
      </c>
      <c r="C66" s="26" t="s">
        <v>26</v>
      </c>
      <c r="D66" s="4">
        <v>1.55</v>
      </c>
      <c r="E66" s="4">
        <v>1.45</v>
      </c>
      <c r="F66" s="4">
        <v>2.17</v>
      </c>
      <c r="G66" s="28">
        <v>29</v>
      </c>
      <c r="H66" s="11">
        <v>603</v>
      </c>
    </row>
    <row r="67" spans="1:8" ht="16.5" customHeight="1">
      <c r="A67" s="84" t="s">
        <v>30</v>
      </c>
      <c r="B67" s="86"/>
      <c r="C67" s="1"/>
      <c r="D67" s="30">
        <f>SUM(D65:D66)</f>
        <v>9.75</v>
      </c>
      <c r="E67" s="30">
        <f>SUM(E65:E66)</f>
        <v>17.81</v>
      </c>
      <c r="F67" s="30">
        <f>SUM(F65:F66)</f>
        <v>59.33</v>
      </c>
      <c r="G67" s="12">
        <f>SUM(G65:G66)</f>
        <v>438</v>
      </c>
      <c r="H67" s="13"/>
    </row>
    <row r="68" spans="1:8" ht="15.75">
      <c r="A68" s="83" t="s">
        <v>46</v>
      </c>
      <c r="B68" s="83"/>
      <c r="C68" s="1"/>
      <c r="D68" s="6">
        <f>D67+D56+D64</f>
        <v>65.1696495</v>
      </c>
      <c r="E68" s="6">
        <f>E67+E56+E64</f>
        <v>65.588304</v>
      </c>
      <c r="F68" s="6">
        <f>F67+F56+F64</f>
        <v>214.20629699999998</v>
      </c>
      <c r="G68" s="6">
        <f>G67+G56+G64</f>
        <v>1813.3671279999999</v>
      </c>
      <c r="H68" s="19"/>
    </row>
    <row r="69" spans="1:8" ht="15.75">
      <c r="A69" s="110" t="s">
        <v>47</v>
      </c>
      <c r="B69" s="111"/>
      <c r="C69" s="111"/>
      <c r="D69" s="111"/>
      <c r="E69" s="111"/>
      <c r="F69" s="111"/>
      <c r="G69" s="111"/>
      <c r="H69" s="112"/>
    </row>
    <row r="70" spans="1:10" ht="15.75">
      <c r="A70" s="81" t="s">
        <v>10</v>
      </c>
      <c r="B70" s="2" t="s">
        <v>13</v>
      </c>
      <c r="C70" s="4" t="s">
        <v>16</v>
      </c>
      <c r="D70" s="9">
        <v>3.7</v>
      </c>
      <c r="E70" s="9">
        <v>4.04</v>
      </c>
      <c r="F70" s="9">
        <v>0.248</v>
      </c>
      <c r="G70" s="8">
        <v>56</v>
      </c>
      <c r="H70" s="4">
        <v>776</v>
      </c>
      <c r="I70" s="39"/>
      <c r="J70" s="39"/>
    </row>
    <row r="71" spans="1:10" ht="51">
      <c r="A71" s="100"/>
      <c r="B71" s="2" t="s">
        <v>49</v>
      </c>
      <c r="C71" s="4" t="s">
        <v>50</v>
      </c>
      <c r="D71" s="8">
        <v>24.89</v>
      </c>
      <c r="E71" s="8">
        <v>16.46</v>
      </c>
      <c r="F71" s="8">
        <v>56.05</v>
      </c>
      <c r="G71" s="8">
        <v>432</v>
      </c>
      <c r="H71" s="4">
        <v>183</v>
      </c>
      <c r="I71" s="39"/>
      <c r="J71" s="39"/>
    </row>
    <row r="72" spans="1:10" ht="15.75">
      <c r="A72" s="100"/>
      <c r="B72" s="2" t="s">
        <v>51</v>
      </c>
      <c r="C72" s="4">
        <v>200</v>
      </c>
      <c r="D72" s="4">
        <v>1.551</v>
      </c>
      <c r="E72" s="4">
        <v>1.288</v>
      </c>
      <c r="F72" s="4">
        <v>2.749</v>
      </c>
      <c r="G72" s="11">
        <v>28</v>
      </c>
      <c r="H72" s="65">
        <v>603</v>
      </c>
      <c r="I72" s="39"/>
      <c r="J72" s="39"/>
    </row>
    <row r="73" spans="1:10" ht="15.75">
      <c r="A73" s="82"/>
      <c r="B73" s="3" t="s">
        <v>14</v>
      </c>
      <c r="C73" s="4">
        <v>40</v>
      </c>
      <c r="D73" s="4">
        <v>3</v>
      </c>
      <c r="E73" s="4">
        <v>0.4</v>
      </c>
      <c r="F73" s="4">
        <v>20.4</v>
      </c>
      <c r="G73" s="4">
        <v>100</v>
      </c>
      <c r="H73" s="11" t="s">
        <v>18</v>
      </c>
      <c r="I73" s="39"/>
      <c r="J73" s="39"/>
    </row>
    <row r="74" spans="1:10" ht="15.75">
      <c r="A74" s="91" t="s">
        <v>19</v>
      </c>
      <c r="B74" s="91"/>
      <c r="C74" s="65"/>
      <c r="D74" s="12">
        <f>SUM(D70:D73)</f>
        <v>33.141</v>
      </c>
      <c r="E74" s="12">
        <f>SUM(E70:E73)</f>
        <v>22.188</v>
      </c>
      <c r="F74" s="12">
        <f>SUM(F70:F73)</f>
        <v>79.447</v>
      </c>
      <c r="G74" s="12">
        <f>SUM(G70:G73)</f>
        <v>616</v>
      </c>
      <c r="H74" s="11" t="s">
        <v>18</v>
      </c>
      <c r="I74" s="39"/>
      <c r="J74" s="39"/>
    </row>
    <row r="75" spans="1:10" ht="38.25">
      <c r="A75" s="81" t="s">
        <v>20</v>
      </c>
      <c r="B75" s="36" t="s">
        <v>132</v>
      </c>
      <c r="C75" s="55" t="s">
        <v>131</v>
      </c>
      <c r="D75" s="10">
        <v>3.68</v>
      </c>
      <c r="E75" s="10">
        <v>6.46</v>
      </c>
      <c r="F75" s="10">
        <v>8.13</v>
      </c>
      <c r="G75" s="10">
        <v>105.4</v>
      </c>
      <c r="H75" s="11">
        <v>197</v>
      </c>
      <c r="I75" s="39"/>
      <c r="J75" s="39"/>
    </row>
    <row r="76" spans="1:10" ht="15.75">
      <c r="A76" s="100"/>
      <c r="B76" s="18" t="s">
        <v>95</v>
      </c>
      <c r="C76" s="4">
        <v>60</v>
      </c>
      <c r="D76" s="4">
        <v>1.86</v>
      </c>
      <c r="E76" s="4">
        <v>0.12</v>
      </c>
      <c r="F76" s="4">
        <v>3.9</v>
      </c>
      <c r="G76" s="4">
        <v>24</v>
      </c>
      <c r="H76" s="11">
        <v>984</v>
      </c>
      <c r="I76" s="39"/>
      <c r="J76" s="39"/>
    </row>
    <row r="77" spans="1:10" ht="25.5">
      <c r="A77" s="100"/>
      <c r="B77" s="16" t="s">
        <v>54</v>
      </c>
      <c r="C77" s="4">
        <v>90</v>
      </c>
      <c r="D77" s="8">
        <v>19.798449200000004</v>
      </c>
      <c r="E77" s="8">
        <v>16.1864912</v>
      </c>
      <c r="F77" s="8">
        <v>2.8476994</v>
      </c>
      <c r="G77" s="8">
        <v>236</v>
      </c>
      <c r="H77" s="11">
        <v>224</v>
      </c>
      <c r="I77" s="39"/>
      <c r="J77" s="39"/>
    </row>
    <row r="78" spans="1:10" ht="25.5">
      <c r="A78" s="100"/>
      <c r="B78" s="18" t="s">
        <v>53</v>
      </c>
      <c r="C78" s="4">
        <v>150</v>
      </c>
      <c r="D78" s="4">
        <v>3.5938499999999998</v>
      </c>
      <c r="E78" s="4">
        <v>4.264545000000001</v>
      </c>
      <c r="F78" s="4">
        <v>35.666084999999995</v>
      </c>
      <c r="G78" s="4">
        <v>195</v>
      </c>
      <c r="H78" s="11">
        <v>297</v>
      </c>
      <c r="I78" s="39"/>
      <c r="J78" s="39"/>
    </row>
    <row r="79" spans="1:10" ht="15.75">
      <c r="A79" s="100"/>
      <c r="B79" s="18" t="s">
        <v>52</v>
      </c>
      <c r="C79" s="4">
        <v>200</v>
      </c>
      <c r="D79" s="4">
        <v>0.05</v>
      </c>
      <c r="E79" s="4">
        <v>0.02</v>
      </c>
      <c r="F79" s="4">
        <v>9.1</v>
      </c>
      <c r="G79" s="4">
        <v>37</v>
      </c>
      <c r="H79" s="11">
        <v>663</v>
      </c>
      <c r="I79" s="39"/>
      <c r="J79" s="39"/>
    </row>
    <row r="80" spans="1:10" ht="15.75">
      <c r="A80" s="100"/>
      <c r="B80" s="18" t="s">
        <v>14</v>
      </c>
      <c r="C80" s="4">
        <v>55</v>
      </c>
      <c r="D80" s="4">
        <v>3.16</v>
      </c>
      <c r="E80" s="4">
        <v>0.4</v>
      </c>
      <c r="F80" s="4">
        <v>24.6</v>
      </c>
      <c r="G80" s="4">
        <v>137</v>
      </c>
      <c r="H80" s="65" t="s">
        <v>18</v>
      </c>
      <c r="I80" s="39"/>
      <c r="J80" s="39"/>
    </row>
    <row r="81" spans="1:10" ht="15.75">
      <c r="A81" s="82"/>
      <c r="B81" s="18" t="s">
        <v>21</v>
      </c>
      <c r="C81" s="4">
        <v>30</v>
      </c>
      <c r="D81" s="4">
        <v>1.98</v>
      </c>
      <c r="E81" s="4">
        <v>0.36</v>
      </c>
      <c r="F81" s="4">
        <v>11.88</v>
      </c>
      <c r="G81" s="4">
        <v>59</v>
      </c>
      <c r="H81" s="11"/>
      <c r="I81" s="39"/>
      <c r="J81" s="39"/>
    </row>
    <row r="82" spans="1:10" ht="15.75">
      <c r="A82" s="91" t="s">
        <v>22</v>
      </c>
      <c r="B82" s="91"/>
      <c r="C82" s="65"/>
      <c r="D82" s="12">
        <f>SUM(D75:D81)</f>
        <v>34.1222992</v>
      </c>
      <c r="E82" s="12">
        <f>SUM(E75:E81)</f>
        <v>27.811036199999997</v>
      </c>
      <c r="F82" s="12">
        <f>SUM(F75:F81)</f>
        <v>96.12378439999999</v>
      </c>
      <c r="G82" s="12">
        <f>SUM(G75:G81)</f>
        <v>793.4</v>
      </c>
      <c r="H82" s="11"/>
      <c r="I82" s="39"/>
      <c r="J82" s="39"/>
    </row>
    <row r="83" spans="1:10" ht="15.75">
      <c r="A83" s="81" t="s">
        <v>28</v>
      </c>
      <c r="B83" s="2" t="s">
        <v>55</v>
      </c>
      <c r="C83" s="4">
        <v>42</v>
      </c>
      <c r="D83" s="4">
        <v>2.94</v>
      </c>
      <c r="E83" s="4">
        <v>6.3</v>
      </c>
      <c r="F83" s="4">
        <v>28.56</v>
      </c>
      <c r="G83" s="11">
        <v>185</v>
      </c>
      <c r="H83" s="11" t="s">
        <v>18</v>
      </c>
      <c r="I83" s="39"/>
      <c r="J83" s="39"/>
    </row>
    <row r="84" spans="1:10" ht="15.75">
      <c r="A84" s="100"/>
      <c r="B84" s="2" t="s">
        <v>29</v>
      </c>
      <c r="C84" s="4">
        <v>200</v>
      </c>
      <c r="D84" s="4">
        <v>5.8</v>
      </c>
      <c r="E84" s="4">
        <v>6.4</v>
      </c>
      <c r="F84" s="4">
        <v>9.4</v>
      </c>
      <c r="G84" s="11">
        <v>120</v>
      </c>
      <c r="H84" s="65"/>
      <c r="I84" s="39"/>
      <c r="J84" s="39"/>
    </row>
    <row r="85" spans="1:10" ht="15.75">
      <c r="A85" s="82"/>
      <c r="B85" s="2" t="s">
        <v>27</v>
      </c>
      <c r="C85" s="4">
        <v>200</v>
      </c>
      <c r="D85" s="4">
        <v>3</v>
      </c>
      <c r="E85" s="4">
        <v>1</v>
      </c>
      <c r="F85" s="4">
        <v>42</v>
      </c>
      <c r="G85" s="11">
        <v>192</v>
      </c>
      <c r="H85" s="65"/>
      <c r="I85" s="39"/>
      <c r="J85" s="39"/>
    </row>
    <row r="86" spans="1:10" ht="15.75">
      <c r="A86" s="83" t="s">
        <v>30</v>
      </c>
      <c r="B86" s="83"/>
      <c r="C86" s="65"/>
      <c r="D86" s="12">
        <f>SUM(D83:D85)</f>
        <v>11.74</v>
      </c>
      <c r="E86" s="12">
        <f>SUM(E83:E85)</f>
        <v>13.7</v>
      </c>
      <c r="F86" s="12">
        <f>SUM(F83:F85)</f>
        <v>79.96000000000001</v>
      </c>
      <c r="G86" s="12">
        <f>SUM(G83:G85)</f>
        <v>497</v>
      </c>
      <c r="H86" s="64"/>
      <c r="I86" s="39"/>
      <c r="J86" s="39"/>
    </row>
    <row r="87" spans="1:10" ht="15.75">
      <c r="A87" s="83" t="s">
        <v>48</v>
      </c>
      <c r="B87" s="83"/>
      <c r="C87" s="65"/>
      <c r="D87" s="12">
        <f>D86+D82+D74</f>
        <v>79.0032992</v>
      </c>
      <c r="E87" s="12">
        <f>E86+E82+E74</f>
        <v>63.699036199999995</v>
      </c>
      <c r="F87" s="12">
        <f>F86+F82+F74</f>
        <v>255.53078440000002</v>
      </c>
      <c r="G87" s="12">
        <f>G86+G82+G74</f>
        <v>1906.4</v>
      </c>
      <c r="H87" s="4"/>
      <c r="I87" s="39"/>
      <c r="J87" s="39"/>
    </row>
    <row r="88" spans="1:8" ht="15.75">
      <c r="A88" s="113" t="s">
        <v>56</v>
      </c>
      <c r="B88" s="114"/>
      <c r="C88" s="114"/>
      <c r="D88" s="114"/>
      <c r="E88" s="114"/>
      <c r="F88" s="114"/>
      <c r="G88" s="114"/>
      <c r="H88" s="115"/>
    </row>
    <row r="89" spans="1:8" ht="38.25">
      <c r="A89" s="81" t="s">
        <v>10</v>
      </c>
      <c r="B89" s="2" t="s">
        <v>38</v>
      </c>
      <c r="C89" s="4" t="s">
        <v>33</v>
      </c>
      <c r="D89" s="9">
        <v>16.55634</v>
      </c>
      <c r="E89" s="9">
        <v>17.3196</v>
      </c>
      <c r="F89" s="9">
        <v>1.1351600000000002</v>
      </c>
      <c r="G89" s="8">
        <v>238</v>
      </c>
      <c r="H89" s="4">
        <v>995</v>
      </c>
    </row>
    <row r="90" spans="1:8" ht="25.5">
      <c r="A90" s="100"/>
      <c r="B90" s="2" t="s">
        <v>34</v>
      </c>
      <c r="C90" s="4">
        <v>150</v>
      </c>
      <c r="D90" s="8">
        <v>3.06393</v>
      </c>
      <c r="E90" s="8">
        <v>4.43454</v>
      </c>
      <c r="F90" s="8">
        <v>20.047755000000002</v>
      </c>
      <c r="G90" s="8">
        <v>132</v>
      </c>
      <c r="H90" s="4">
        <v>371</v>
      </c>
    </row>
    <row r="91" spans="1:8" ht="25.5">
      <c r="A91" s="100"/>
      <c r="B91" s="2" t="s">
        <v>35</v>
      </c>
      <c r="C91" s="4">
        <v>200</v>
      </c>
      <c r="D91" s="4">
        <v>0.02</v>
      </c>
      <c r="E91" s="4">
        <v>0</v>
      </c>
      <c r="F91" s="4">
        <v>27.2</v>
      </c>
      <c r="G91" s="11">
        <v>109</v>
      </c>
      <c r="H91" s="65">
        <v>989</v>
      </c>
    </row>
    <row r="92" spans="1:8" ht="15.75">
      <c r="A92" s="82"/>
      <c r="B92" s="3" t="s">
        <v>14</v>
      </c>
      <c r="C92" s="4">
        <v>46</v>
      </c>
      <c r="D92" s="4">
        <v>3.45</v>
      </c>
      <c r="E92" s="4">
        <v>0.46</v>
      </c>
      <c r="F92" s="4">
        <v>23.46</v>
      </c>
      <c r="G92" s="4">
        <v>115</v>
      </c>
      <c r="H92" s="11" t="s">
        <v>18</v>
      </c>
    </row>
    <row r="93" spans="1:8" ht="15.75">
      <c r="A93" s="91" t="s">
        <v>19</v>
      </c>
      <c r="B93" s="91"/>
      <c r="C93" s="65"/>
      <c r="D93" s="12">
        <f>SUM(D89:D92)</f>
        <v>23.090269999999997</v>
      </c>
      <c r="E93" s="12">
        <f>SUM(E89:E92)</f>
        <v>22.21414</v>
      </c>
      <c r="F93" s="12">
        <f>SUM(F89:F92)</f>
        <v>71.842915</v>
      </c>
      <c r="G93" s="12">
        <v>582</v>
      </c>
      <c r="H93" s="11" t="s">
        <v>18</v>
      </c>
    </row>
    <row r="94" spans="1:8" ht="47.25" customHeight="1">
      <c r="A94" s="81" t="s">
        <v>20</v>
      </c>
      <c r="B94" s="36" t="s">
        <v>135</v>
      </c>
      <c r="C94" s="55" t="s">
        <v>134</v>
      </c>
      <c r="D94" s="10">
        <v>4.91</v>
      </c>
      <c r="E94" s="10">
        <v>4.93</v>
      </c>
      <c r="F94" s="10">
        <v>14.25</v>
      </c>
      <c r="G94" s="10">
        <v>121</v>
      </c>
      <c r="H94" s="11" t="s">
        <v>133</v>
      </c>
    </row>
    <row r="95" spans="1:8" ht="15.75">
      <c r="A95" s="100"/>
      <c r="B95" s="18" t="s">
        <v>115</v>
      </c>
      <c r="C95" s="4">
        <v>60</v>
      </c>
      <c r="D95" s="4">
        <v>1.14</v>
      </c>
      <c r="E95" s="4">
        <v>5.34</v>
      </c>
      <c r="F95" s="4">
        <v>4.62</v>
      </c>
      <c r="G95" s="4">
        <v>71</v>
      </c>
      <c r="H95" s="11">
        <v>984</v>
      </c>
    </row>
    <row r="96" spans="1:8" ht="35.25">
      <c r="A96" s="100"/>
      <c r="B96" s="18" t="s">
        <v>126</v>
      </c>
      <c r="C96" s="4">
        <v>90</v>
      </c>
      <c r="D96" s="8">
        <v>14.997888</v>
      </c>
      <c r="E96" s="8">
        <v>15.968898</v>
      </c>
      <c r="F96" s="8">
        <v>16.52639625</v>
      </c>
      <c r="G96" s="8">
        <v>235</v>
      </c>
      <c r="H96" s="11">
        <v>973</v>
      </c>
    </row>
    <row r="97" spans="1:8" ht="24">
      <c r="A97" s="100"/>
      <c r="B97" s="17" t="s">
        <v>36</v>
      </c>
      <c r="C97" s="4">
        <v>150</v>
      </c>
      <c r="D97" s="4">
        <v>5.25</v>
      </c>
      <c r="E97" s="4">
        <v>3.9</v>
      </c>
      <c r="F97" s="4">
        <v>32.7</v>
      </c>
      <c r="G97" s="4">
        <v>187</v>
      </c>
      <c r="H97" s="11">
        <v>307</v>
      </c>
    </row>
    <row r="98" spans="1:8" ht="38.25">
      <c r="A98" s="100"/>
      <c r="B98" s="18" t="s">
        <v>37</v>
      </c>
      <c r="C98" s="4">
        <v>200</v>
      </c>
      <c r="D98" s="4">
        <v>0.57</v>
      </c>
      <c r="E98" s="4">
        <v>0.099</v>
      </c>
      <c r="F98" s="4">
        <v>24.09</v>
      </c>
      <c r="G98" s="4">
        <v>99</v>
      </c>
      <c r="H98" s="11">
        <v>611</v>
      </c>
    </row>
    <row r="99" spans="1:8" ht="15.75">
      <c r="A99" s="100"/>
      <c r="B99" s="18" t="s">
        <v>14</v>
      </c>
      <c r="C99" s="4">
        <v>41</v>
      </c>
      <c r="D99" s="4">
        <v>3.16</v>
      </c>
      <c r="E99" s="4">
        <v>0.4</v>
      </c>
      <c r="F99" s="4">
        <v>24.6</v>
      </c>
      <c r="G99" s="4">
        <v>102</v>
      </c>
      <c r="H99" s="65" t="s">
        <v>18</v>
      </c>
    </row>
    <row r="100" spans="1:8" ht="15.75">
      <c r="A100" s="82"/>
      <c r="B100" s="18" t="s">
        <v>21</v>
      </c>
      <c r="C100" s="4">
        <v>30</v>
      </c>
      <c r="D100" s="4">
        <v>1.98</v>
      </c>
      <c r="E100" s="4">
        <v>0.36</v>
      </c>
      <c r="F100" s="4">
        <v>11.88</v>
      </c>
      <c r="G100" s="4">
        <v>59</v>
      </c>
      <c r="H100" s="11" t="s">
        <v>18</v>
      </c>
    </row>
    <row r="101" spans="1:8" ht="15.75" customHeight="1">
      <c r="A101" s="91" t="s">
        <v>22</v>
      </c>
      <c r="B101" s="91"/>
      <c r="C101" s="65"/>
      <c r="D101" s="12">
        <f>SUM(D94:D100)</f>
        <v>32.007888</v>
      </c>
      <c r="E101" s="12">
        <f>SUM(E94:E100)</f>
        <v>30.997897999999996</v>
      </c>
      <c r="F101" s="12">
        <f>SUM(F94:F100)</f>
        <v>128.66639625</v>
      </c>
      <c r="G101" s="12">
        <f>SUM(G94:G100)</f>
        <v>874</v>
      </c>
      <c r="H101" s="11"/>
    </row>
    <row r="102" spans="1:8" ht="25.5">
      <c r="A102" s="81" t="s">
        <v>28</v>
      </c>
      <c r="B102" s="2" t="s">
        <v>39</v>
      </c>
      <c r="C102" s="4">
        <v>75</v>
      </c>
      <c r="D102" s="4">
        <v>9.8</v>
      </c>
      <c r="E102" s="4">
        <v>8.4</v>
      </c>
      <c r="F102" s="4">
        <v>27.8</v>
      </c>
      <c r="G102" s="11">
        <v>226</v>
      </c>
      <c r="H102" s="65">
        <v>60</v>
      </c>
    </row>
    <row r="103" spans="1:8" ht="15.75">
      <c r="A103" s="82"/>
      <c r="B103" s="2" t="s">
        <v>40</v>
      </c>
      <c r="C103" s="4">
        <v>200</v>
      </c>
      <c r="D103" s="4">
        <v>0.05</v>
      </c>
      <c r="E103" s="4">
        <v>0.02</v>
      </c>
      <c r="F103" s="4">
        <v>9.1</v>
      </c>
      <c r="G103" s="11">
        <v>37</v>
      </c>
      <c r="H103" s="65">
        <v>663</v>
      </c>
    </row>
    <row r="104" spans="1:8" ht="15.75">
      <c r="A104" s="83" t="s">
        <v>30</v>
      </c>
      <c r="B104" s="83"/>
      <c r="C104" s="65"/>
      <c r="D104" s="12">
        <f>SUM(D102:D103)</f>
        <v>9.850000000000001</v>
      </c>
      <c r="E104" s="12">
        <f>SUM(E102:E103)</f>
        <v>8.42</v>
      </c>
      <c r="F104" s="12">
        <f>SUM(F102:F103)</f>
        <v>36.9</v>
      </c>
      <c r="G104" s="12">
        <f>SUM(G102:G103)</f>
        <v>263</v>
      </c>
      <c r="H104" s="64"/>
    </row>
    <row r="105" spans="1:8" ht="15.75">
      <c r="A105" s="83" t="s">
        <v>57</v>
      </c>
      <c r="B105" s="83"/>
      <c r="C105" s="65"/>
      <c r="D105" s="12">
        <f>D104+D101+D93</f>
        <v>64.948158</v>
      </c>
      <c r="E105" s="12">
        <f>E104+E101+E93</f>
        <v>61.632037999999994</v>
      </c>
      <c r="F105" s="12">
        <f>F104+F101+F93</f>
        <v>237.40931125</v>
      </c>
      <c r="G105" s="12">
        <f>G104+G101+G93</f>
        <v>1719</v>
      </c>
      <c r="H105" s="65"/>
    </row>
    <row r="106" spans="1:8" ht="15.75">
      <c r="A106" s="84" t="s">
        <v>123</v>
      </c>
      <c r="B106" s="85"/>
      <c r="C106" s="85"/>
      <c r="D106" s="85"/>
      <c r="E106" s="85"/>
      <c r="F106" s="85"/>
      <c r="G106" s="85"/>
      <c r="H106" s="86"/>
    </row>
    <row r="107" spans="1:8" ht="15.75">
      <c r="A107" s="94" t="s">
        <v>63</v>
      </c>
      <c r="B107" s="95"/>
      <c r="C107" s="95"/>
      <c r="D107" s="95"/>
      <c r="E107" s="95"/>
      <c r="F107" s="95"/>
      <c r="G107" s="95"/>
      <c r="H107" s="96"/>
    </row>
    <row r="108" spans="1:8" ht="15.75">
      <c r="A108" s="97" t="s">
        <v>10</v>
      </c>
      <c r="B108" s="46" t="s">
        <v>83</v>
      </c>
      <c r="C108" s="43">
        <v>20</v>
      </c>
      <c r="D108" s="43">
        <v>4.64</v>
      </c>
      <c r="E108" s="43">
        <v>5.9</v>
      </c>
      <c r="F108" s="43">
        <v>0</v>
      </c>
      <c r="G108" s="43">
        <v>72</v>
      </c>
      <c r="H108" s="43">
        <v>982</v>
      </c>
    </row>
    <row r="109" spans="1:8" ht="15.75">
      <c r="A109" s="98"/>
      <c r="B109" s="46" t="s">
        <v>13</v>
      </c>
      <c r="C109" s="43" t="s">
        <v>16</v>
      </c>
      <c r="D109" s="43">
        <v>3.7</v>
      </c>
      <c r="E109" s="43">
        <v>4.04</v>
      </c>
      <c r="F109" s="43">
        <v>0.25</v>
      </c>
      <c r="G109" s="43">
        <v>56</v>
      </c>
      <c r="H109" s="43">
        <v>776</v>
      </c>
    </row>
    <row r="110" spans="1:8" ht="42" customHeight="1">
      <c r="A110" s="98"/>
      <c r="B110" s="47" t="s">
        <v>84</v>
      </c>
      <c r="C110" s="43" t="s">
        <v>81</v>
      </c>
      <c r="D110" s="43">
        <v>7.21074</v>
      </c>
      <c r="E110" s="43">
        <v>6.60792</v>
      </c>
      <c r="F110" s="43">
        <v>46.61293</v>
      </c>
      <c r="G110" s="43">
        <v>274</v>
      </c>
      <c r="H110" s="43">
        <v>623</v>
      </c>
    </row>
    <row r="111" spans="1:8" ht="26.25">
      <c r="A111" s="98"/>
      <c r="B111" s="47" t="s">
        <v>85</v>
      </c>
      <c r="C111" s="43">
        <v>200</v>
      </c>
      <c r="D111" s="43">
        <v>1.81</v>
      </c>
      <c r="E111" s="43">
        <v>1.67</v>
      </c>
      <c r="F111" s="43">
        <v>13.22</v>
      </c>
      <c r="G111" s="43">
        <v>75</v>
      </c>
      <c r="H111" s="43">
        <v>987</v>
      </c>
    </row>
    <row r="112" spans="1:12" ht="15.75">
      <c r="A112" s="98"/>
      <c r="B112" s="67" t="s">
        <v>14</v>
      </c>
      <c r="C112" s="68">
        <v>40</v>
      </c>
      <c r="D112" s="68">
        <v>3.375</v>
      </c>
      <c r="E112" s="68">
        <v>0.45</v>
      </c>
      <c r="F112" s="68">
        <v>22.95</v>
      </c>
      <c r="G112" s="68">
        <v>100</v>
      </c>
      <c r="H112" s="43" t="s">
        <v>18</v>
      </c>
      <c r="I112" s="39"/>
      <c r="J112" s="39"/>
      <c r="K112" s="39"/>
      <c r="L112" s="39"/>
    </row>
    <row r="113" spans="1:12" ht="15.75">
      <c r="A113" s="44" t="s">
        <v>19</v>
      </c>
      <c r="B113" s="73"/>
      <c r="C113" s="45"/>
      <c r="D113" s="45">
        <f>D112+D111+D110+D109+D108</f>
        <v>20.73574</v>
      </c>
      <c r="E113" s="45">
        <f>E112+E111+E110+E109+E108</f>
        <v>18.667920000000002</v>
      </c>
      <c r="F113" s="45">
        <f>F112+F111+F110+F109+F108</f>
        <v>83.03293</v>
      </c>
      <c r="G113" s="45">
        <f>G112+G111+G110+G109+G108</f>
        <v>577</v>
      </c>
      <c r="H113" s="43"/>
      <c r="I113" s="39"/>
      <c r="J113" s="39"/>
      <c r="K113" s="39"/>
      <c r="L113" s="39"/>
    </row>
    <row r="114" spans="1:12" ht="39">
      <c r="A114" s="122" t="s">
        <v>20</v>
      </c>
      <c r="B114" s="74" t="s">
        <v>166</v>
      </c>
      <c r="C114" s="72" t="s">
        <v>165</v>
      </c>
      <c r="D114" s="72">
        <v>5.4</v>
      </c>
      <c r="E114" s="72">
        <v>7.3</v>
      </c>
      <c r="F114" s="72">
        <v>13.4</v>
      </c>
      <c r="G114" s="43">
        <v>142</v>
      </c>
      <c r="H114" s="43" t="s">
        <v>167</v>
      </c>
      <c r="I114" s="39"/>
      <c r="J114" s="78"/>
      <c r="K114" s="78"/>
      <c r="L114" s="39"/>
    </row>
    <row r="115" spans="1:12" ht="15.75">
      <c r="A115" s="122"/>
      <c r="B115" s="75" t="s">
        <v>86</v>
      </c>
      <c r="C115" s="43">
        <v>60</v>
      </c>
      <c r="D115" s="43">
        <v>0.66</v>
      </c>
      <c r="E115" s="43">
        <v>0.12</v>
      </c>
      <c r="F115" s="43">
        <v>2.28</v>
      </c>
      <c r="G115" s="43">
        <v>14.4</v>
      </c>
      <c r="H115" s="43">
        <v>982</v>
      </c>
      <c r="I115" s="39"/>
      <c r="J115" s="39"/>
      <c r="K115" s="39"/>
      <c r="L115" s="39"/>
    </row>
    <row r="116" spans="1:8" ht="26.25">
      <c r="A116" s="122"/>
      <c r="B116" s="75" t="s">
        <v>87</v>
      </c>
      <c r="C116" s="43">
        <v>90</v>
      </c>
      <c r="D116" s="43">
        <v>11.58</v>
      </c>
      <c r="E116" s="43">
        <v>11.869765600000001</v>
      </c>
      <c r="F116" s="43">
        <v>3.034</v>
      </c>
      <c r="G116" s="43">
        <v>199.6</v>
      </c>
      <c r="H116" s="43">
        <v>550</v>
      </c>
    </row>
    <row r="117" spans="1:8" ht="26.25">
      <c r="A117" s="122"/>
      <c r="B117" s="47" t="s">
        <v>88</v>
      </c>
      <c r="C117" s="76">
        <v>150</v>
      </c>
      <c r="D117" s="77">
        <v>8.21</v>
      </c>
      <c r="E117" s="76">
        <v>5.35</v>
      </c>
      <c r="F117" s="76">
        <v>35.91</v>
      </c>
      <c r="G117" s="76">
        <v>230.6</v>
      </c>
      <c r="H117" s="43">
        <v>632</v>
      </c>
    </row>
    <row r="118" spans="1:8" ht="15.75">
      <c r="A118" s="122"/>
      <c r="B118" s="47" t="s">
        <v>40</v>
      </c>
      <c r="C118" s="43">
        <v>200</v>
      </c>
      <c r="D118" s="66">
        <v>0.05</v>
      </c>
      <c r="E118" s="43">
        <v>0.02</v>
      </c>
      <c r="F118" s="43">
        <v>9.1</v>
      </c>
      <c r="G118" s="43">
        <v>47</v>
      </c>
      <c r="H118" s="43">
        <v>663</v>
      </c>
    </row>
    <row r="119" spans="1:8" ht="15.75">
      <c r="A119" s="122"/>
      <c r="B119" s="47" t="s">
        <v>14</v>
      </c>
      <c r="C119" s="43">
        <v>34</v>
      </c>
      <c r="D119" s="66">
        <v>2.86</v>
      </c>
      <c r="E119" s="43">
        <v>0.3825</v>
      </c>
      <c r="F119" s="43">
        <v>19.5</v>
      </c>
      <c r="G119" s="43">
        <v>91</v>
      </c>
      <c r="H119" s="43" t="s">
        <v>18</v>
      </c>
    </row>
    <row r="120" spans="1:8" ht="15.75">
      <c r="A120" s="122"/>
      <c r="B120" s="47" t="s">
        <v>21</v>
      </c>
      <c r="C120" s="43">
        <v>20</v>
      </c>
      <c r="D120" s="66">
        <v>1.32</v>
      </c>
      <c r="E120" s="43">
        <v>0.24</v>
      </c>
      <c r="F120" s="43">
        <v>7.92</v>
      </c>
      <c r="G120" s="43">
        <v>39.3</v>
      </c>
      <c r="H120" s="43" t="s">
        <v>18</v>
      </c>
    </row>
    <row r="121" spans="1:8" ht="15.75">
      <c r="A121" s="69" t="s">
        <v>22</v>
      </c>
      <c r="B121" s="70"/>
      <c r="C121" s="71"/>
      <c r="D121" s="45">
        <f>D120+D119+D118+D117+D116+D115+D114</f>
        <v>30.080000000000005</v>
      </c>
      <c r="E121" s="45">
        <f>E120+E119+E118+E117+E116+E115+E114</f>
        <v>25.282265600000002</v>
      </c>
      <c r="F121" s="45">
        <f>F120+F119+F118+F117+F116+F115+F114</f>
        <v>91.14400000000002</v>
      </c>
      <c r="G121" s="45">
        <f>G120+G119+G118+G117+G116+G115+G114</f>
        <v>763.9</v>
      </c>
      <c r="H121" s="43"/>
    </row>
    <row r="122" spans="1:8" ht="39">
      <c r="A122" s="97" t="s">
        <v>28</v>
      </c>
      <c r="B122" s="47" t="s">
        <v>89</v>
      </c>
      <c r="C122" s="43">
        <v>75</v>
      </c>
      <c r="D122" s="43">
        <v>5.74</v>
      </c>
      <c r="E122" s="43">
        <v>5.8</v>
      </c>
      <c r="F122" s="43">
        <v>41.17</v>
      </c>
      <c r="G122" s="43">
        <v>239.8</v>
      </c>
      <c r="H122" s="43">
        <v>327</v>
      </c>
    </row>
    <row r="123" spans="1:8" ht="15.75">
      <c r="A123" s="99"/>
      <c r="B123" s="47" t="s">
        <v>29</v>
      </c>
      <c r="C123" s="43">
        <v>200</v>
      </c>
      <c r="D123" s="43">
        <v>5.8</v>
      </c>
      <c r="E123" s="43">
        <v>6.4</v>
      </c>
      <c r="F123" s="43">
        <v>9.4</v>
      </c>
      <c r="G123" s="43">
        <v>120</v>
      </c>
      <c r="H123" s="56" t="s">
        <v>18</v>
      </c>
    </row>
    <row r="124" spans="1:8" ht="15.75">
      <c r="A124" s="44" t="s">
        <v>30</v>
      </c>
      <c r="B124" s="49"/>
      <c r="C124" s="45"/>
      <c r="D124" s="45">
        <f>D123+D122</f>
        <v>11.54</v>
      </c>
      <c r="E124" s="45">
        <f>E123+E122</f>
        <v>12.2</v>
      </c>
      <c r="F124" s="45">
        <f>F123+F122</f>
        <v>50.57</v>
      </c>
      <c r="G124" s="45">
        <f>G123+G122</f>
        <v>359.8</v>
      </c>
      <c r="H124" s="42"/>
    </row>
    <row r="125" spans="1:8" ht="15.75">
      <c r="A125" s="44" t="s">
        <v>64</v>
      </c>
      <c r="B125" s="49"/>
      <c r="C125" s="45"/>
      <c r="D125" s="45">
        <f>D124+D121+D113</f>
        <v>62.355740000000004</v>
      </c>
      <c r="E125" s="45">
        <f>E124+E121+E113</f>
        <v>56.15018560000001</v>
      </c>
      <c r="F125" s="45">
        <f>F124+F121+F113</f>
        <v>224.74693000000002</v>
      </c>
      <c r="G125" s="45">
        <f>G124+G121+G113</f>
        <v>1700.7</v>
      </c>
      <c r="H125" s="42"/>
    </row>
    <row r="126" spans="1:8" ht="15.75">
      <c r="A126" s="94" t="s">
        <v>82</v>
      </c>
      <c r="B126" s="95"/>
      <c r="C126" s="95"/>
      <c r="D126" s="95"/>
      <c r="E126" s="95"/>
      <c r="F126" s="95"/>
      <c r="G126" s="95"/>
      <c r="H126" s="96"/>
    </row>
    <row r="127" spans="1:8" ht="26.25">
      <c r="A127" s="97" t="s">
        <v>10</v>
      </c>
      <c r="B127" s="22" t="s">
        <v>150</v>
      </c>
      <c r="C127" s="43">
        <v>80</v>
      </c>
      <c r="D127" s="43">
        <v>12.22</v>
      </c>
      <c r="E127" s="43">
        <v>12.74</v>
      </c>
      <c r="F127" s="43">
        <v>11.36</v>
      </c>
      <c r="G127" s="43">
        <v>136</v>
      </c>
      <c r="H127" s="43">
        <v>29</v>
      </c>
    </row>
    <row r="128" spans="1:8" ht="26.25">
      <c r="A128" s="98"/>
      <c r="B128" s="47" t="s">
        <v>36</v>
      </c>
      <c r="C128" s="43">
        <v>150</v>
      </c>
      <c r="D128" s="43">
        <v>4.4</v>
      </c>
      <c r="E128" s="43">
        <v>3.932</v>
      </c>
      <c r="F128" s="43">
        <v>25.33</v>
      </c>
      <c r="G128" s="43">
        <v>187</v>
      </c>
      <c r="H128" s="43">
        <v>307</v>
      </c>
    </row>
    <row r="129" spans="1:8" ht="15.75">
      <c r="A129" s="98"/>
      <c r="B129" s="47" t="s">
        <v>40</v>
      </c>
      <c r="C129" s="43">
        <v>200</v>
      </c>
      <c r="D129" s="43">
        <v>0.05</v>
      </c>
      <c r="E129" s="43">
        <v>0.02</v>
      </c>
      <c r="F129" s="43">
        <v>9.1</v>
      </c>
      <c r="G129" s="43">
        <v>37</v>
      </c>
      <c r="H129" s="43">
        <v>663</v>
      </c>
    </row>
    <row r="130" spans="1:8" ht="15.75">
      <c r="A130" s="98"/>
      <c r="B130" s="47" t="s">
        <v>14</v>
      </c>
      <c r="C130" s="43">
        <v>55</v>
      </c>
      <c r="D130" s="43">
        <v>4.125</v>
      </c>
      <c r="E130" s="43">
        <v>0.55</v>
      </c>
      <c r="F130" s="43">
        <v>28.05</v>
      </c>
      <c r="G130" s="43">
        <v>100</v>
      </c>
      <c r="H130" s="43" t="s">
        <v>18</v>
      </c>
    </row>
    <row r="131" spans="1:8" ht="15.75">
      <c r="A131" s="99"/>
      <c r="B131" s="47" t="s">
        <v>101</v>
      </c>
      <c r="C131" s="43" t="s">
        <v>17</v>
      </c>
      <c r="D131" s="43">
        <v>5.8</v>
      </c>
      <c r="E131" s="43">
        <v>5</v>
      </c>
      <c r="F131" s="43">
        <v>22</v>
      </c>
      <c r="G131" s="43">
        <v>156</v>
      </c>
      <c r="H131" s="11" t="s">
        <v>18</v>
      </c>
    </row>
    <row r="132" spans="1:8" ht="15.75">
      <c r="A132" s="44" t="s">
        <v>19</v>
      </c>
      <c r="B132" s="49"/>
      <c r="C132" s="45"/>
      <c r="D132" s="45">
        <f>D131+D130+D129+D128+D127</f>
        <v>26.595000000000002</v>
      </c>
      <c r="E132" s="45">
        <f>E131+E130+E129+E128+E127</f>
        <v>22.241999999999997</v>
      </c>
      <c r="F132" s="45">
        <f>F131+F130+F129+F128+F127</f>
        <v>95.83999999999999</v>
      </c>
      <c r="G132" s="45">
        <f>G131+G130+G129+G128+G127</f>
        <v>616</v>
      </c>
      <c r="H132" s="43"/>
    </row>
    <row r="133" spans="1:8" ht="51.75">
      <c r="A133" s="97" t="s">
        <v>20</v>
      </c>
      <c r="B133" s="47" t="s">
        <v>102</v>
      </c>
      <c r="C133" s="11" t="s">
        <v>151</v>
      </c>
      <c r="D133" s="43">
        <v>4.8</v>
      </c>
      <c r="E133" s="43">
        <v>7.47</v>
      </c>
      <c r="F133" s="43">
        <v>9.3912</v>
      </c>
      <c r="G133" s="43">
        <v>124</v>
      </c>
      <c r="H133" s="11" t="s">
        <v>152</v>
      </c>
    </row>
    <row r="134" spans="1:8" ht="15.75">
      <c r="A134" s="98"/>
      <c r="B134" s="47" t="s">
        <v>103</v>
      </c>
      <c r="C134" s="43">
        <v>60</v>
      </c>
      <c r="D134" s="43">
        <v>0.42</v>
      </c>
      <c r="E134" s="43">
        <v>0.06</v>
      </c>
      <c r="F134" s="43">
        <v>1.14</v>
      </c>
      <c r="G134" s="43">
        <v>6.6</v>
      </c>
      <c r="H134" s="43" t="s">
        <v>18</v>
      </c>
    </row>
    <row r="135" spans="1:8" ht="39">
      <c r="A135" s="98"/>
      <c r="B135" s="47" t="s">
        <v>104</v>
      </c>
      <c r="C135" s="11" t="s">
        <v>153</v>
      </c>
      <c r="D135" s="43">
        <v>11</v>
      </c>
      <c r="E135" s="43">
        <v>10.7</v>
      </c>
      <c r="F135" s="43">
        <v>12.8</v>
      </c>
      <c r="G135" s="43">
        <v>192</v>
      </c>
      <c r="H135" s="11">
        <v>626</v>
      </c>
    </row>
    <row r="136" spans="1:8" ht="26.25">
      <c r="A136" s="98"/>
      <c r="B136" s="22" t="s">
        <v>154</v>
      </c>
      <c r="C136" s="43">
        <v>150</v>
      </c>
      <c r="D136" s="43">
        <v>2.97228</v>
      </c>
      <c r="E136" s="43">
        <v>5.8674</v>
      </c>
      <c r="F136" s="43">
        <v>18.555809999999997</v>
      </c>
      <c r="G136" s="43">
        <v>138.91896</v>
      </c>
      <c r="H136" s="43">
        <v>867</v>
      </c>
    </row>
    <row r="137" spans="1:8" ht="26.25">
      <c r="A137" s="98"/>
      <c r="B137" s="47" t="s">
        <v>105</v>
      </c>
      <c r="C137" s="43">
        <v>200</v>
      </c>
      <c r="D137" s="43">
        <v>0.43700000000000006</v>
      </c>
      <c r="E137" s="43">
        <v>0.094</v>
      </c>
      <c r="F137" s="43">
        <v>25.598300000000005</v>
      </c>
      <c r="G137" s="43">
        <v>104.9</v>
      </c>
      <c r="H137" s="43">
        <v>435</v>
      </c>
    </row>
    <row r="138" spans="1:8" ht="15.75">
      <c r="A138" s="98"/>
      <c r="B138" s="47" t="s">
        <v>14</v>
      </c>
      <c r="C138" s="43">
        <v>40</v>
      </c>
      <c r="D138" s="43">
        <v>3.04</v>
      </c>
      <c r="E138" s="43">
        <v>0.4</v>
      </c>
      <c r="F138" s="43">
        <v>20.4</v>
      </c>
      <c r="G138" s="43">
        <v>100</v>
      </c>
      <c r="H138" s="43" t="s">
        <v>18</v>
      </c>
    </row>
    <row r="139" spans="1:8" ht="15.75">
      <c r="A139" s="99"/>
      <c r="B139" s="47" t="s">
        <v>21</v>
      </c>
      <c r="C139" s="43">
        <v>30</v>
      </c>
      <c r="D139" s="43">
        <v>1.98</v>
      </c>
      <c r="E139" s="43">
        <v>0.36</v>
      </c>
      <c r="F139" s="43">
        <v>11.88</v>
      </c>
      <c r="G139" s="43">
        <v>59</v>
      </c>
      <c r="H139" s="43" t="s">
        <v>18</v>
      </c>
    </row>
    <row r="140" spans="1:8" ht="15.75">
      <c r="A140" s="120" t="s">
        <v>69</v>
      </c>
      <c r="B140" s="121"/>
      <c r="C140" s="45"/>
      <c r="D140" s="45">
        <f>SUM(D133:D139)</f>
        <v>24.64928</v>
      </c>
      <c r="E140" s="45">
        <f>SUM(E133:E139)</f>
        <v>24.951399999999996</v>
      </c>
      <c r="F140" s="45">
        <f>SUM(F133:F139)</f>
        <v>99.76531</v>
      </c>
      <c r="G140" s="45">
        <f>SUM(G133:G139)</f>
        <v>725.41896</v>
      </c>
      <c r="H140" s="43"/>
    </row>
    <row r="141" spans="1:8" ht="55.5" customHeight="1">
      <c r="A141" s="97" t="s">
        <v>28</v>
      </c>
      <c r="B141" s="47" t="s">
        <v>106</v>
      </c>
      <c r="C141" s="43">
        <v>75</v>
      </c>
      <c r="D141" s="43">
        <v>4.909619999999999</v>
      </c>
      <c r="E141" s="43">
        <v>5.43356</v>
      </c>
      <c r="F141" s="43">
        <v>43.75553</v>
      </c>
      <c r="G141" s="43">
        <v>243.5</v>
      </c>
      <c r="H141" s="43">
        <v>344</v>
      </c>
    </row>
    <row r="142" spans="1:8" ht="15.75">
      <c r="A142" s="98"/>
      <c r="B142" s="46" t="s">
        <v>107</v>
      </c>
      <c r="C142" s="43">
        <v>200</v>
      </c>
      <c r="D142" s="43">
        <v>0.05</v>
      </c>
      <c r="E142" s="43">
        <v>0.02</v>
      </c>
      <c r="F142" s="43">
        <v>9.1</v>
      </c>
      <c r="G142" s="43">
        <v>37</v>
      </c>
      <c r="H142" s="43">
        <v>663</v>
      </c>
    </row>
    <row r="143" spans="1:8" ht="15.75">
      <c r="A143" s="99"/>
      <c r="B143" s="46" t="s">
        <v>27</v>
      </c>
      <c r="C143" s="43">
        <v>200</v>
      </c>
      <c r="D143" s="43">
        <v>3</v>
      </c>
      <c r="E143" s="43">
        <v>1</v>
      </c>
      <c r="F143" s="43">
        <v>42</v>
      </c>
      <c r="G143" s="43">
        <v>192</v>
      </c>
      <c r="H143" s="43"/>
    </row>
    <row r="144" spans="1:8" ht="15.75">
      <c r="A144" s="44" t="s">
        <v>30</v>
      </c>
      <c r="B144" s="48"/>
      <c r="C144" s="45"/>
      <c r="D144" s="45">
        <f>D143+D142+D141</f>
        <v>7.959619999999999</v>
      </c>
      <c r="E144" s="45">
        <f>E143+E142+E141</f>
        <v>6.4535599999999995</v>
      </c>
      <c r="F144" s="45">
        <f>F143+F142+F141</f>
        <v>94.85553</v>
      </c>
      <c r="G144" s="45">
        <f>G143+G142+G141</f>
        <v>472.5</v>
      </c>
      <c r="H144" s="43"/>
    </row>
    <row r="145" spans="1:8" ht="15.75">
      <c r="A145" s="44" t="s">
        <v>90</v>
      </c>
      <c r="B145" s="48"/>
      <c r="C145" s="45"/>
      <c r="D145" s="45">
        <f>D144+D140+D132</f>
        <v>59.203900000000004</v>
      </c>
      <c r="E145" s="45">
        <f>E144+E140+E132</f>
        <v>53.64695999999999</v>
      </c>
      <c r="F145" s="45">
        <f>F144+F140+F132</f>
        <v>290.46083999999996</v>
      </c>
      <c r="G145" s="45">
        <f>G144+G140+G132</f>
        <v>1813.91896</v>
      </c>
      <c r="H145" s="43"/>
    </row>
    <row r="146" spans="1:8" ht="15.75">
      <c r="A146" s="54" t="s">
        <v>91</v>
      </c>
      <c r="B146" s="50"/>
      <c r="C146" s="52"/>
      <c r="D146" s="52"/>
      <c r="E146" s="52"/>
      <c r="F146" s="52"/>
      <c r="G146" s="52"/>
      <c r="H146" s="52"/>
    </row>
    <row r="147" spans="1:8" ht="15.75">
      <c r="A147" s="97" t="s">
        <v>10</v>
      </c>
      <c r="B147" s="47" t="s">
        <v>112</v>
      </c>
      <c r="C147" s="43">
        <v>50</v>
      </c>
      <c r="D147" s="43">
        <v>0.35</v>
      </c>
      <c r="E147" s="43">
        <v>0.055</v>
      </c>
      <c r="F147" s="43">
        <v>0.95</v>
      </c>
      <c r="G147" s="43">
        <v>5.5</v>
      </c>
      <c r="H147" s="43">
        <v>982</v>
      </c>
    </row>
    <row r="148" spans="1:8" ht="39">
      <c r="A148" s="98"/>
      <c r="B148" s="47" t="s">
        <v>113</v>
      </c>
      <c r="C148" s="11" t="s">
        <v>137</v>
      </c>
      <c r="D148" s="43">
        <v>10.85</v>
      </c>
      <c r="E148" s="43">
        <v>13.58</v>
      </c>
      <c r="F148" s="43">
        <v>2.39</v>
      </c>
      <c r="G148" s="43">
        <v>175.3</v>
      </c>
      <c r="H148" s="43">
        <v>975</v>
      </c>
    </row>
    <row r="149" spans="1:8" ht="26.25">
      <c r="A149" s="98"/>
      <c r="B149" s="22" t="s">
        <v>139</v>
      </c>
      <c r="C149" s="43">
        <v>150</v>
      </c>
      <c r="D149" s="43">
        <v>4.28</v>
      </c>
      <c r="E149" s="43">
        <v>5.431</v>
      </c>
      <c r="F149" s="43">
        <v>29.49</v>
      </c>
      <c r="G149" s="43">
        <v>183</v>
      </c>
      <c r="H149" s="43">
        <v>585</v>
      </c>
    </row>
    <row r="150" spans="1:8" ht="26.25">
      <c r="A150" s="98"/>
      <c r="B150" s="22" t="s">
        <v>138</v>
      </c>
      <c r="C150" s="43">
        <v>200</v>
      </c>
      <c r="D150" s="43">
        <v>0.38285</v>
      </c>
      <c r="E150" s="43">
        <v>0.13818000000000003</v>
      </c>
      <c r="F150" s="43">
        <v>18.2</v>
      </c>
      <c r="G150" s="43">
        <v>75</v>
      </c>
      <c r="H150" s="43">
        <v>667</v>
      </c>
    </row>
    <row r="151" spans="1:8" ht="20.25" customHeight="1">
      <c r="A151" s="99"/>
      <c r="B151" s="47" t="s">
        <v>14</v>
      </c>
      <c r="C151" s="43">
        <v>37</v>
      </c>
      <c r="D151" s="43">
        <v>2.81</v>
      </c>
      <c r="E151" s="43">
        <v>0.37</v>
      </c>
      <c r="F151" s="43">
        <v>18.87</v>
      </c>
      <c r="G151" s="43">
        <v>92.5</v>
      </c>
      <c r="H151" s="11" t="s">
        <v>18</v>
      </c>
    </row>
    <row r="152" spans="1:8" ht="15.75">
      <c r="A152" s="44" t="s">
        <v>19</v>
      </c>
      <c r="B152" s="49"/>
      <c r="C152" s="45"/>
      <c r="D152" s="45">
        <f>D147+D148+D149+D150+D151</f>
        <v>18.67285</v>
      </c>
      <c r="E152" s="45">
        <f>E147+E148+E149+E150+E151</f>
        <v>19.57418</v>
      </c>
      <c r="F152" s="45">
        <f>F147+F148+F149+F150+F151</f>
        <v>69.9</v>
      </c>
      <c r="G152" s="45">
        <f>G147+G148+G149+G150+G151</f>
        <v>531.3</v>
      </c>
      <c r="H152" s="43"/>
    </row>
    <row r="153" spans="1:8" ht="39">
      <c r="A153" s="97" t="s">
        <v>20</v>
      </c>
      <c r="B153" s="47" t="s">
        <v>114</v>
      </c>
      <c r="C153" s="11" t="s">
        <v>134</v>
      </c>
      <c r="D153" s="43">
        <v>6.47</v>
      </c>
      <c r="E153" s="43">
        <v>6.07</v>
      </c>
      <c r="F153" s="43">
        <v>17.95</v>
      </c>
      <c r="G153" s="43">
        <v>152.4</v>
      </c>
      <c r="H153" s="11" t="s">
        <v>140</v>
      </c>
    </row>
    <row r="154" spans="1:8" ht="15.75">
      <c r="A154" s="98"/>
      <c r="B154" s="47" t="s">
        <v>115</v>
      </c>
      <c r="C154" s="43">
        <v>60</v>
      </c>
      <c r="D154" s="43">
        <v>1.14</v>
      </c>
      <c r="E154" s="43">
        <v>5.34</v>
      </c>
      <c r="F154" s="43">
        <v>4.62</v>
      </c>
      <c r="G154" s="43">
        <v>71.4</v>
      </c>
      <c r="H154" s="43">
        <v>984</v>
      </c>
    </row>
    <row r="155" spans="1:8" ht="39">
      <c r="A155" s="98"/>
      <c r="B155" s="47" t="s">
        <v>116</v>
      </c>
      <c r="C155" s="43">
        <v>90</v>
      </c>
      <c r="D155" s="43">
        <v>14.18</v>
      </c>
      <c r="E155" s="43">
        <v>17.3</v>
      </c>
      <c r="F155" s="43">
        <v>12.74</v>
      </c>
      <c r="G155" s="43">
        <v>263.5</v>
      </c>
      <c r="H155" s="43">
        <v>555</v>
      </c>
    </row>
    <row r="156" spans="1:8" ht="26.25">
      <c r="A156" s="98"/>
      <c r="B156" s="22" t="s">
        <v>141</v>
      </c>
      <c r="C156" s="43">
        <v>150</v>
      </c>
      <c r="D156" s="43">
        <v>3.53</v>
      </c>
      <c r="E156" s="43">
        <v>4.07</v>
      </c>
      <c r="F156" s="43">
        <v>35.41</v>
      </c>
      <c r="G156" s="43">
        <v>192.4</v>
      </c>
      <c r="H156" s="43">
        <v>552</v>
      </c>
    </row>
    <row r="157" spans="1:8" ht="15.75">
      <c r="A157" s="98"/>
      <c r="B157" s="47" t="s">
        <v>40</v>
      </c>
      <c r="C157" s="43">
        <v>200</v>
      </c>
      <c r="D157" s="43">
        <v>0.05</v>
      </c>
      <c r="E157" s="43">
        <v>0.02</v>
      </c>
      <c r="F157" s="43">
        <v>9.1</v>
      </c>
      <c r="G157" s="43">
        <v>37</v>
      </c>
      <c r="H157" s="43">
        <v>663</v>
      </c>
    </row>
    <row r="158" spans="1:8" ht="15.75">
      <c r="A158" s="98"/>
      <c r="B158" s="47" t="s">
        <v>14</v>
      </c>
      <c r="C158" s="43">
        <v>51</v>
      </c>
      <c r="D158" s="43">
        <v>4.3</v>
      </c>
      <c r="E158" s="43">
        <v>0.57375</v>
      </c>
      <c r="F158" s="43">
        <v>29.26</v>
      </c>
      <c r="G158" s="43">
        <v>121.5</v>
      </c>
      <c r="H158" s="11" t="s">
        <v>18</v>
      </c>
    </row>
    <row r="159" spans="1:8" ht="15.75">
      <c r="A159" s="99"/>
      <c r="B159" s="47" t="s">
        <v>21</v>
      </c>
      <c r="C159" s="43">
        <v>20</v>
      </c>
      <c r="D159" s="43">
        <v>1.32</v>
      </c>
      <c r="E159" s="43">
        <v>0.24</v>
      </c>
      <c r="F159" s="43">
        <v>7.92</v>
      </c>
      <c r="G159" s="43">
        <v>39.6</v>
      </c>
      <c r="H159" s="11" t="s">
        <v>18</v>
      </c>
    </row>
    <row r="160" spans="1:8" ht="15.75">
      <c r="A160" s="44" t="s">
        <v>22</v>
      </c>
      <c r="B160" s="48"/>
      <c r="C160" s="45"/>
      <c r="D160" s="45">
        <f>D153+D154+D155+D156+D157+D158+D159</f>
        <v>30.990000000000002</v>
      </c>
      <c r="E160" s="45">
        <f>E153+E154+E155+E156+E157+E158+E159</f>
        <v>33.61375</v>
      </c>
      <c r="F160" s="45">
        <f>F153+F154+F155+F156+F157+F158+F159</f>
        <v>117</v>
      </c>
      <c r="G160" s="45">
        <f>G153+G154+G155+G156+G157+G158+G159</f>
        <v>877.8000000000001</v>
      </c>
      <c r="H160" s="43"/>
    </row>
    <row r="161" spans="1:8" ht="26.25">
      <c r="A161" s="97" t="s">
        <v>28</v>
      </c>
      <c r="B161" s="47" t="s">
        <v>119</v>
      </c>
      <c r="C161" s="43">
        <v>75</v>
      </c>
      <c r="D161" s="43">
        <v>5.02</v>
      </c>
      <c r="E161" s="43">
        <v>4.6</v>
      </c>
      <c r="F161" s="43">
        <v>30.7</v>
      </c>
      <c r="G161" s="43">
        <v>185</v>
      </c>
      <c r="H161" s="43">
        <v>60</v>
      </c>
    </row>
    <row r="162" spans="1:8" ht="26.25">
      <c r="A162" s="99"/>
      <c r="B162" s="47" t="s">
        <v>118</v>
      </c>
      <c r="C162" s="43">
        <v>200</v>
      </c>
      <c r="D162" s="43">
        <v>1.81</v>
      </c>
      <c r="E162" s="43">
        <v>1.67</v>
      </c>
      <c r="F162" s="43">
        <v>13.22</v>
      </c>
      <c r="G162" s="43">
        <v>75</v>
      </c>
      <c r="H162" s="43">
        <v>986</v>
      </c>
    </row>
    <row r="163" spans="1:8" ht="15.75">
      <c r="A163" s="44" t="s">
        <v>30</v>
      </c>
      <c r="B163" s="48"/>
      <c r="C163" s="45"/>
      <c r="D163" s="45">
        <f>SUM(D161:D162)</f>
        <v>6.83</v>
      </c>
      <c r="E163" s="45">
        <f>SUM(E161:E162)</f>
        <v>6.27</v>
      </c>
      <c r="F163" s="45">
        <f>SUM(F161:F162)</f>
        <v>43.92</v>
      </c>
      <c r="G163" s="45">
        <f>SUM(G161:G162)</f>
        <v>260</v>
      </c>
      <c r="H163" s="43"/>
    </row>
    <row r="164" spans="1:8" ht="15.75">
      <c r="A164" s="44" t="s">
        <v>99</v>
      </c>
      <c r="B164" s="48"/>
      <c r="C164" s="45"/>
      <c r="D164" s="45">
        <f>D163+D160+D152</f>
        <v>56.492850000000004</v>
      </c>
      <c r="E164" s="45">
        <f>E163+E160+E152</f>
        <v>59.457930000000005</v>
      </c>
      <c r="F164" s="45">
        <f>F163+F160+F152</f>
        <v>230.82000000000002</v>
      </c>
      <c r="G164" s="45">
        <f>G163+G160+G152</f>
        <v>1669.1000000000001</v>
      </c>
      <c r="H164" s="43"/>
    </row>
    <row r="165" spans="1:8" ht="15.75">
      <c r="A165" s="54" t="s">
        <v>100</v>
      </c>
      <c r="B165" s="53"/>
      <c r="C165" s="52"/>
      <c r="D165" s="52"/>
      <c r="E165" s="52"/>
      <c r="F165" s="52"/>
      <c r="G165" s="52"/>
      <c r="H165" s="52"/>
    </row>
    <row r="166" spans="1:8" ht="15.75">
      <c r="A166" s="97" t="s">
        <v>10</v>
      </c>
      <c r="B166" s="47" t="s">
        <v>83</v>
      </c>
      <c r="C166" s="43">
        <v>15</v>
      </c>
      <c r="D166" s="43">
        <v>3.48</v>
      </c>
      <c r="E166" s="43">
        <v>4.4</v>
      </c>
      <c r="F166" s="43">
        <v>0</v>
      </c>
      <c r="G166" s="43">
        <v>54.6</v>
      </c>
      <c r="H166" s="43">
        <v>982</v>
      </c>
    </row>
    <row r="167" spans="1:8" ht="39">
      <c r="A167" s="98"/>
      <c r="B167" s="22" t="s">
        <v>143</v>
      </c>
      <c r="C167" s="11" t="s">
        <v>144</v>
      </c>
      <c r="D167" s="43">
        <v>32.64</v>
      </c>
      <c r="E167" s="43">
        <v>13.96</v>
      </c>
      <c r="F167" s="43">
        <v>44.84</v>
      </c>
      <c r="G167" s="43">
        <v>435.9</v>
      </c>
      <c r="H167" s="43">
        <v>342</v>
      </c>
    </row>
    <row r="168" spans="1:8" ht="15.75">
      <c r="A168" s="98"/>
      <c r="B168" s="47" t="s">
        <v>40</v>
      </c>
      <c r="C168" s="43">
        <v>200</v>
      </c>
      <c r="D168" s="43">
        <v>0.05</v>
      </c>
      <c r="E168" s="43">
        <v>0.02</v>
      </c>
      <c r="F168" s="43">
        <v>9.1</v>
      </c>
      <c r="G168" s="43">
        <v>37</v>
      </c>
      <c r="H168" s="43">
        <v>663</v>
      </c>
    </row>
    <row r="169" spans="1:8" ht="15.75">
      <c r="A169" s="99"/>
      <c r="B169" s="47" t="s">
        <v>14</v>
      </c>
      <c r="C169" s="43">
        <v>51</v>
      </c>
      <c r="D169" s="43">
        <v>1.65</v>
      </c>
      <c r="E169" s="43">
        <v>0.22</v>
      </c>
      <c r="F169" s="43">
        <v>11.22</v>
      </c>
      <c r="G169" s="43">
        <v>55</v>
      </c>
      <c r="H169" s="11" t="s">
        <v>18</v>
      </c>
    </row>
    <row r="170" spans="1:8" ht="15.75">
      <c r="A170" s="44" t="s">
        <v>19</v>
      </c>
      <c r="B170" s="49"/>
      <c r="C170" s="45"/>
      <c r="D170" s="45">
        <f>D169+D168+D167+D166</f>
        <v>37.82</v>
      </c>
      <c r="E170" s="45">
        <f>E169+E168+E167+E166</f>
        <v>18.6</v>
      </c>
      <c r="F170" s="45">
        <f>F169+F168+F167+F166</f>
        <v>65.16</v>
      </c>
      <c r="G170" s="45">
        <f>G166+G167+G168+G169</f>
        <v>582.5</v>
      </c>
      <c r="H170" s="43"/>
    </row>
    <row r="171" spans="1:8" ht="51.75" customHeight="1">
      <c r="A171" s="97" t="s">
        <v>20</v>
      </c>
      <c r="B171" s="57" t="s">
        <v>145</v>
      </c>
      <c r="C171" s="11" t="s">
        <v>142</v>
      </c>
      <c r="D171" s="43">
        <v>3.7</v>
      </c>
      <c r="E171" s="43">
        <v>3.7</v>
      </c>
      <c r="F171" s="43">
        <v>18.06</v>
      </c>
      <c r="G171" s="43">
        <v>121</v>
      </c>
      <c r="H171" s="11" t="s">
        <v>146</v>
      </c>
    </row>
    <row r="172" spans="1:8" ht="15.75" customHeight="1">
      <c r="A172" s="98"/>
      <c r="B172" s="22" t="s">
        <v>86</v>
      </c>
      <c r="C172" s="43">
        <v>60</v>
      </c>
      <c r="D172" s="43">
        <v>0.66</v>
      </c>
      <c r="E172" s="43">
        <v>0.12</v>
      </c>
      <c r="F172" s="43">
        <v>2.28</v>
      </c>
      <c r="G172" s="43">
        <v>14.4</v>
      </c>
      <c r="H172" s="43">
        <v>982</v>
      </c>
    </row>
    <row r="173" spans="1:8" ht="51.75">
      <c r="A173" s="98"/>
      <c r="B173" s="58" t="s">
        <v>148</v>
      </c>
      <c r="C173" s="59" t="s">
        <v>147</v>
      </c>
      <c r="D173" s="59">
        <v>13.22</v>
      </c>
      <c r="E173" s="59">
        <v>11.93</v>
      </c>
      <c r="F173" s="59">
        <v>20.52</v>
      </c>
      <c r="G173" s="59">
        <v>270</v>
      </c>
      <c r="H173" s="59">
        <v>246</v>
      </c>
    </row>
    <row r="174" spans="1:8" ht="26.25">
      <c r="A174" s="98"/>
      <c r="B174" s="22" t="s">
        <v>88</v>
      </c>
      <c r="C174" s="43">
        <v>150</v>
      </c>
      <c r="D174" s="43">
        <v>4.48</v>
      </c>
      <c r="E174" s="43">
        <v>4.43</v>
      </c>
      <c r="F174" s="43">
        <v>19.54</v>
      </c>
      <c r="G174" s="43">
        <v>136</v>
      </c>
      <c r="H174" s="43">
        <v>676</v>
      </c>
    </row>
    <row r="175" spans="1:8" ht="15.75">
      <c r="A175" s="98"/>
      <c r="B175" s="47" t="s">
        <v>40</v>
      </c>
      <c r="C175" s="43">
        <v>200</v>
      </c>
      <c r="D175" s="43">
        <v>0.05</v>
      </c>
      <c r="E175" s="43">
        <v>0.02</v>
      </c>
      <c r="F175" s="43">
        <v>9.1</v>
      </c>
      <c r="G175" s="43">
        <v>37</v>
      </c>
      <c r="H175" s="43">
        <v>663</v>
      </c>
    </row>
    <row r="176" spans="1:8" ht="18" customHeight="1">
      <c r="A176" s="98"/>
      <c r="B176" s="47" t="s">
        <v>14</v>
      </c>
      <c r="C176" s="43">
        <v>37</v>
      </c>
      <c r="D176" s="43">
        <v>3.03</v>
      </c>
      <c r="E176" s="43">
        <v>0.4</v>
      </c>
      <c r="F176" s="43">
        <v>20.7</v>
      </c>
      <c r="G176" s="43">
        <v>101</v>
      </c>
      <c r="H176" s="11" t="s">
        <v>18</v>
      </c>
    </row>
    <row r="177" spans="1:8" ht="18" customHeight="1">
      <c r="A177" s="99"/>
      <c r="B177" s="47" t="s">
        <v>21</v>
      </c>
      <c r="C177" s="43">
        <v>20</v>
      </c>
      <c r="D177" s="43">
        <f>D176+D175+D174+D173+D172+D171</f>
        <v>25.14</v>
      </c>
      <c r="E177" s="43">
        <v>0.24</v>
      </c>
      <c r="F177" s="43">
        <v>7.92</v>
      </c>
      <c r="G177" s="43">
        <v>39.6</v>
      </c>
      <c r="H177" s="11" t="s">
        <v>18</v>
      </c>
    </row>
    <row r="178" spans="1:8" ht="15.75">
      <c r="A178" s="44" t="s">
        <v>22</v>
      </c>
      <c r="B178" s="49"/>
      <c r="C178" s="45"/>
      <c r="D178" s="45">
        <f>D177+D176+D175+D174+D172+D171</f>
        <v>37.06</v>
      </c>
      <c r="E178" s="45">
        <f>E177+E176+E175+E174+E172+E171</f>
        <v>8.91</v>
      </c>
      <c r="F178" s="45">
        <f>F177+F176+F175+F174+F172+F171</f>
        <v>77.6</v>
      </c>
      <c r="G178" s="45">
        <f>G177+G176+G175+G174+G173+G172+G171</f>
        <v>719</v>
      </c>
      <c r="H178" s="43"/>
    </row>
    <row r="179" spans="1:8" ht="26.25">
      <c r="A179" s="97" t="s">
        <v>28</v>
      </c>
      <c r="B179" s="22" t="s">
        <v>149</v>
      </c>
      <c r="C179" s="43">
        <v>75</v>
      </c>
      <c r="D179" s="43">
        <v>8.46</v>
      </c>
      <c r="E179" s="43">
        <v>11.7</v>
      </c>
      <c r="F179" s="43">
        <v>28.4</v>
      </c>
      <c r="G179" s="43">
        <v>253</v>
      </c>
      <c r="H179" s="43">
        <v>413</v>
      </c>
    </row>
    <row r="180" spans="1:8" ht="26.25">
      <c r="A180" s="99"/>
      <c r="B180" s="22" t="s">
        <v>68</v>
      </c>
      <c r="C180" s="23" t="s">
        <v>110</v>
      </c>
      <c r="D180" s="31">
        <v>0.05</v>
      </c>
      <c r="E180" s="31">
        <v>0.02</v>
      </c>
      <c r="F180" s="31">
        <v>9.1</v>
      </c>
      <c r="G180" s="31">
        <v>56</v>
      </c>
      <c r="H180" s="4">
        <v>432</v>
      </c>
    </row>
    <row r="181" spans="1:8" ht="15.75">
      <c r="A181" s="44" t="s">
        <v>30</v>
      </c>
      <c r="B181" s="49"/>
      <c r="C181" s="45"/>
      <c r="D181" s="45">
        <f>SUM(D179:D180)</f>
        <v>8.510000000000002</v>
      </c>
      <c r="E181" s="45">
        <f>SUM(E179:E180)</f>
        <v>11.719999999999999</v>
      </c>
      <c r="F181" s="45">
        <f>SUM(F179:F180)</f>
        <v>37.5</v>
      </c>
      <c r="G181" s="45">
        <f>SUM(G179:G180)</f>
        <v>309</v>
      </c>
      <c r="H181" s="43"/>
    </row>
    <row r="182" spans="1:8" ht="15.75">
      <c r="A182" s="44" t="s">
        <v>108</v>
      </c>
      <c r="B182" s="49"/>
      <c r="C182" s="45"/>
      <c r="D182" s="45">
        <f>D181+D178+D170</f>
        <v>83.39000000000001</v>
      </c>
      <c r="E182" s="45">
        <f>E181+E178+E170</f>
        <v>39.230000000000004</v>
      </c>
      <c r="F182" s="45">
        <f>F181+F178+F170</f>
        <v>180.26</v>
      </c>
      <c r="G182" s="45">
        <f>G181+G178+G170</f>
        <v>1610.5</v>
      </c>
      <c r="H182" s="43"/>
    </row>
    <row r="183" spans="1:8" ht="15.75">
      <c r="A183" s="54" t="s">
        <v>109</v>
      </c>
      <c r="B183" s="50"/>
      <c r="C183" s="52"/>
      <c r="D183" s="52"/>
      <c r="E183" s="52"/>
      <c r="F183" s="52"/>
      <c r="G183" s="52"/>
      <c r="H183" s="52"/>
    </row>
    <row r="184" spans="1:8" ht="39">
      <c r="A184" s="97" t="s">
        <v>10</v>
      </c>
      <c r="B184" s="47" t="s">
        <v>92</v>
      </c>
      <c r="C184" s="43">
        <v>80</v>
      </c>
      <c r="D184" s="43">
        <v>11.054600533333332</v>
      </c>
      <c r="E184" s="43">
        <v>12.92506453333333</v>
      </c>
      <c r="F184" s="43">
        <v>9.326310933333332</v>
      </c>
      <c r="G184" s="43">
        <v>197.8</v>
      </c>
      <c r="H184" s="43" t="s">
        <v>93</v>
      </c>
    </row>
    <row r="185" spans="1:8" ht="26.25">
      <c r="A185" s="98"/>
      <c r="B185" s="47" t="s">
        <v>34</v>
      </c>
      <c r="C185" s="43">
        <v>150</v>
      </c>
      <c r="D185" s="43">
        <v>3.06393</v>
      </c>
      <c r="E185" s="43">
        <v>4.43454</v>
      </c>
      <c r="F185" s="43">
        <v>20.047755000000002</v>
      </c>
      <c r="G185" s="43">
        <v>132.3576</v>
      </c>
      <c r="H185" s="43">
        <v>371</v>
      </c>
    </row>
    <row r="186" spans="1:8" ht="39">
      <c r="A186" s="98"/>
      <c r="B186" s="47" t="s">
        <v>37</v>
      </c>
      <c r="C186" s="43">
        <v>200</v>
      </c>
      <c r="D186" s="43">
        <v>0.57</v>
      </c>
      <c r="E186" s="43">
        <v>0.099</v>
      </c>
      <c r="F186" s="43">
        <v>24.09</v>
      </c>
      <c r="G186" s="43">
        <v>99</v>
      </c>
      <c r="H186" s="43">
        <v>611</v>
      </c>
    </row>
    <row r="187" spans="1:8" ht="15.75">
      <c r="A187" s="98"/>
      <c r="B187" s="47" t="s">
        <v>14</v>
      </c>
      <c r="C187" s="43">
        <v>40</v>
      </c>
      <c r="D187" s="43">
        <v>3.375</v>
      </c>
      <c r="E187" s="43">
        <v>0.45</v>
      </c>
      <c r="F187" s="43">
        <v>22.95</v>
      </c>
      <c r="G187" s="43">
        <v>100</v>
      </c>
      <c r="H187" s="11" t="s">
        <v>18</v>
      </c>
    </row>
    <row r="188" spans="1:8" ht="15.75">
      <c r="A188" s="99"/>
      <c r="B188" s="47" t="s">
        <v>94</v>
      </c>
      <c r="C188" s="43">
        <v>109</v>
      </c>
      <c r="D188" s="43">
        <v>0.87</v>
      </c>
      <c r="E188" s="43">
        <v>0.21</v>
      </c>
      <c r="F188" s="43">
        <v>8.16</v>
      </c>
      <c r="G188" s="43">
        <v>41.5</v>
      </c>
      <c r="H188" s="11" t="s">
        <v>18</v>
      </c>
    </row>
    <row r="189" spans="1:8" ht="15.75">
      <c r="A189" s="44" t="s">
        <v>19</v>
      </c>
      <c r="B189" s="49"/>
      <c r="C189" s="45"/>
      <c r="D189" s="45">
        <f>D188+D187+D186+D185+D184</f>
        <v>18.933530533333332</v>
      </c>
      <c r="E189" s="45">
        <f>E188+E187+E186+E185+E184</f>
        <v>18.118604533333333</v>
      </c>
      <c r="F189" s="45">
        <f>F188+F187+F186+F185+F184</f>
        <v>84.57406593333334</v>
      </c>
      <c r="G189" s="45">
        <f>G188+G187+G186+G185+G184</f>
        <v>570.6576</v>
      </c>
      <c r="H189" s="43"/>
    </row>
    <row r="190" spans="1:8" ht="39">
      <c r="A190" s="97" t="s">
        <v>20</v>
      </c>
      <c r="B190" s="22" t="s">
        <v>136</v>
      </c>
      <c r="C190" s="11" t="s">
        <v>131</v>
      </c>
      <c r="D190" s="43">
        <v>3.8</v>
      </c>
      <c r="E190" s="43">
        <v>6.1</v>
      </c>
      <c r="F190" s="43">
        <v>12.7</v>
      </c>
      <c r="G190" s="43">
        <v>122</v>
      </c>
      <c r="H190" s="43">
        <v>165</v>
      </c>
    </row>
    <row r="191" spans="1:8" ht="15.75">
      <c r="A191" s="98"/>
      <c r="B191" s="47" t="s">
        <v>95</v>
      </c>
      <c r="C191" s="43">
        <v>60</v>
      </c>
      <c r="D191" s="43">
        <v>1.86</v>
      </c>
      <c r="E191" s="43">
        <v>0.12</v>
      </c>
      <c r="F191" s="43">
        <v>3.9</v>
      </c>
      <c r="G191" s="43">
        <v>24</v>
      </c>
      <c r="H191" s="43">
        <v>984</v>
      </c>
    </row>
    <row r="192" spans="1:8" ht="26.25">
      <c r="A192" s="98"/>
      <c r="B192" s="47" t="s">
        <v>96</v>
      </c>
      <c r="C192" s="43">
        <v>90</v>
      </c>
      <c r="D192" s="43">
        <v>13.368492000000002</v>
      </c>
      <c r="E192" s="43">
        <v>12.345696000000002</v>
      </c>
      <c r="F192" s="43">
        <v>8.142498</v>
      </c>
      <c r="G192" s="43">
        <v>197.1</v>
      </c>
      <c r="H192" s="43">
        <v>774</v>
      </c>
    </row>
    <row r="193" spans="1:8" ht="26.25">
      <c r="A193" s="98"/>
      <c r="B193" s="47" t="s">
        <v>36</v>
      </c>
      <c r="C193" s="43">
        <v>150</v>
      </c>
      <c r="D193" s="43">
        <v>5.305125</v>
      </c>
      <c r="E193" s="43">
        <v>3.9320820000000003</v>
      </c>
      <c r="F193" s="43">
        <v>32.73304125000001</v>
      </c>
      <c r="G193" s="43">
        <v>187</v>
      </c>
      <c r="H193" s="43">
        <v>307</v>
      </c>
    </row>
    <row r="194" spans="1:8" ht="15.75">
      <c r="A194" s="98"/>
      <c r="B194" s="47" t="s">
        <v>40</v>
      </c>
      <c r="C194" s="43">
        <v>200</v>
      </c>
      <c r="D194" s="43">
        <v>0.05</v>
      </c>
      <c r="E194" s="43">
        <v>0.02</v>
      </c>
      <c r="F194" s="43">
        <v>9.1</v>
      </c>
      <c r="G194" s="43">
        <v>37</v>
      </c>
      <c r="H194" s="43">
        <v>663</v>
      </c>
    </row>
    <row r="195" spans="1:8" ht="15.75">
      <c r="A195" s="98"/>
      <c r="B195" s="47" t="s">
        <v>14</v>
      </c>
      <c r="C195" s="43">
        <v>39</v>
      </c>
      <c r="D195" s="43">
        <v>2.9</v>
      </c>
      <c r="E195" s="43">
        <v>0.39</v>
      </c>
      <c r="F195" s="43">
        <v>19.89</v>
      </c>
      <c r="G195" s="43">
        <v>97.5</v>
      </c>
      <c r="H195" s="43" t="s">
        <v>18</v>
      </c>
    </row>
    <row r="196" spans="1:8" ht="15.75">
      <c r="A196" s="99"/>
      <c r="B196" s="47" t="s">
        <v>21</v>
      </c>
      <c r="C196" s="43">
        <v>30</v>
      </c>
      <c r="D196" s="43">
        <v>1.98</v>
      </c>
      <c r="E196" s="43">
        <v>0.36</v>
      </c>
      <c r="F196" s="43">
        <v>11.88</v>
      </c>
      <c r="G196" s="43">
        <v>59</v>
      </c>
      <c r="H196" s="43" t="s">
        <v>18</v>
      </c>
    </row>
    <row r="197" spans="1:8" ht="15.75">
      <c r="A197" s="120" t="s">
        <v>69</v>
      </c>
      <c r="B197" s="121"/>
      <c r="C197" s="45"/>
      <c r="D197" s="45">
        <f>D196+D195+D194+D193+D192+D191+D190</f>
        <v>29.263617</v>
      </c>
      <c r="E197" s="45">
        <f>E196+E195+E194+E193+E192+E191+E190</f>
        <v>23.267778</v>
      </c>
      <c r="F197" s="45">
        <f>F196+F195+F194+F193+F192+F191+F190</f>
        <v>98.34553925000003</v>
      </c>
      <c r="G197" s="45">
        <f>G196+G195+G194+G193+G192+G191+G190</f>
        <v>723.6</v>
      </c>
      <c r="H197" s="43"/>
    </row>
    <row r="198" spans="1:8" ht="42.75" customHeight="1">
      <c r="A198" s="97" t="s">
        <v>28</v>
      </c>
      <c r="B198" s="47" t="s">
        <v>97</v>
      </c>
      <c r="C198" s="43">
        <v>75</v>
      </c>
      <c r="D198" s="43">
        <v>4.3734627999999995</v>
      </c>
      <c r="E198" s="43">
        <v>8.6883104</v>
      </c>
      <c r="F198" s="43">
        <v>34.61920279999999</v>
      </c>
      <c r="G198" s="43">
        <v>234.1</v>
      </c>
      <c r="H198" s="43" t="s">
        <v>98</v>
      </c>
    </row>
    <row r="199" spans="1:8" ht="15.75">
      <c r="A199" s="98"/>
      <c r="B199" s="47" t="s">
        <v>62</v>
      </c>
      <c r="C199" s="11" t="s">
        <v>26</v>
      </c>
      <c r="D199" s="43">
        <v>1.551</v>
      </c>
      <c r="E199" s="43">
        <v>1.288</v>
      </c>
      <c r="F199" s="43">
        <v>2.17</v>
      </c>
      <c r="G199" s="43">
        <v>29</v>
      </c>
      <c r="H199" s="43">
        <v>603</v>
      </c>
    </row>
    <row r="200" spans="1:8" ht="15.75">
      <c r="A200" s="99"/>
      <c r="B200" s="47" t="s">
        <v>15</v>
      </c>
      <c r="C200" s="43" t="s">
        <v>17</v>
      </c>
      <c r="D200" s="43">
        <v>0</v>
      </c>
      <c r="E200" s="43">
        <v>0</v>
      </c>
      <c r="F200" s="43">
        <v>24</v>
      </c>
      <c r="G200" s="43">
        <v>91</v>
      </c>
      <c r="H200" s="43" t="s">
        <v>18</v>
      </c>
    </row>
    <row r="201" spans="1:8" ht="15.75">
      <c r="A201" s="44" t="s">
        <v>30</v>
      </c>
      <c r="B201" s="49"/>
      <c r="C201" s="45"/>
      <c r="D201" s="45">
        <f>D200+D199+D198</f>
        <v>5.9244628</v>
      </c>
      <c r="E201" s="45">
        <f>E200+E199+E198</f>
        <v>9.976310400000001</v>
      </c>
      <c r="F201" s="45">
        <f>F200+F199+F198</f>
        <v>60.78920279999999</v>
      </c>
      <c r="G201" s="45">
        <f>G200+G199+G198</f>
        <v>354.1</v>
      </c>
      <c r="H201" s="43"/>
    </row>
    <row r="202" spans="1:8" ht="15.75">
      <c r="A202" s="44" t="s">
        <v>111</v>
      </c>
      <c r="B202" s="49"/>
      <c r="C202" s="45"/>
      <c r="D202" s="45">
        <f>D201+D197+D189</f>
        <v>54.12161033333333</v>
      </c>
      <c r="E202" s="45">
        <f>E201+E197+E189</f>
        <v>51.362692933333335</v>
      </c>
      <c r="F202" s="45">
        <f>F201+F197+F189</f>
        <v>243.70880798333337</v>
      </c>
      <c r="G202" s="45">
        <f>G201+G197+G189</f>
        <v>1648.3576</v>
      </c>
      <c r="H202" s="43"/>
    </row>
    <row r="203" spans="1:8" ht="15.75">
      <c r="A203" s="44" t="s">
        <v>120</v>
      </c>
      <c r="B203" s="44"/>
      <c r="C203" s="44"/>
      <c r="D203" s="44">
        <f>(D189+D170+D152+D132+D113+D93+D74+D56+D37+D18)/10</f>
        <v>25.094439053333335</v>
      </c>
      <c r="E203" s="44">
        <f>(E189+E170+E152+E132+E113+E93+E74+E56+E37+E18)/10</f>
        <v>20.534784453333334</v>
      </c>
      <c r="F203" s="44">
        <f>(F189+F170+F152+F132+F113+F93+F74+F56+F37+F18)/10</f>
        <v>78.79439109333333</v>
      </c>
      <c r="G203" s="51">
        <f>(G189+G170+G152+G132+G113+G93+G74+G56+G37+G18)/10</f>
        <v>596.44576</v>
      </c>
      <c r="H203" s="44"/>
    </row>
    <row r="204" spans="1:8" ht="15.75">
      <c r="A204" s="44" t="s">
        <v>121</v>
      </c>
      <c r="B204" s="44"/>
      <c r="C204" s="1"/>
      <c r="D204" s="45">
        <f>(D197+D178++D160+D140+D121+D101+D82+D64+D46+D26)/10</f>
        <v>30.21334737</v>
      </c>
      <c r="E204" s="45">
        <f>(E197+E178++E160+E140+E121+E101+E82+E64+E46+E26)/10</f>
        <v>25.786495179999996</v>
      </c>
      <c r="F204" s="45">
        <f>(F197+F178++F160+F140+F121+F101+F82+F64+F46+F26)/10</f>
        <v>104.71135419000002</v>
      </c>
      <c r="G204" s="45">
        <f>(G197+G178++G160+G140+G121+G101+G82+G64+G46+G26)/10</f>
        <v>797.2651887999999</v>
      </c>
      <c r="H204" s="1"/>
    </row>
    <row r="205" spans="1:8" ht="15.75">
      <c r="A205" s="44" t="s">
        <v>122</v>
      </c>
      <c r="B205" s="44"/>
      <c r="C205" s="1"/>
      <c r="D205" s="45">
        <f>(D201+D181+D163+D144+D124+D104+D86+D67+D49+D29)/10</f>
        <v>9.12840828</v>
      </c>
      <c r="E205" s="45">
        <f>(E201+E181+E163+E144+E124+E104+E86+E67+E49+E29)/10</f>
        <v>10.68698704</v>
      </c>
      <c r="F205" s="45">
        <f>(F201+F181+F163+F144+F124+F104+F86+F67+F49+F29)/10</f>
        <v>55.21247328</v>
      </c>
      <c r="G205" s="45">
        <f>(G201+G181+G163+G144+G124+G104+G86+G67+G49+G29)/10</f>
        <v>356.84</v>
      </c>
      <c r="H205" s="1"/>
    </row>
  </sheetData>
  <sheetProtection/>
  <mergeCells count="73">
    <mergeCell ref="A198:A200"/>
    <mergeCell ref="A171:A177"/>
    <mergeCell ref="A161:A162"/>
    <mergeCell ref="A147:A151"/>
    <mergeCell ref="A153:A159"/>
    <mergeCell ref="A184:A188"/>
    <mergeCell ref="A114:A120"/>
    <mergeCell ref="A133:A139"/>
    <mergeCell ref="A166:A169"/>
    <mergeCell ref="A179:A180"/>
    <mergeCell ref="A197:B197"/>
    <mergeCell ref="A87:B87"/>
    <mergeCell ref="A127:A131"/>
    <mergeCell ref="A140:B140"/>
    <mergeCell ref="A141:A143"/>
    <mergeCell ref="A108:A112"/>
    <mergeCell ref="A122:A123"/>
    <mergeCell ref="A126:H126"/>
    <mergeCell ref="A19:A25"/>
    <mergeCell ref="A65:A66"/>
    <mergeCell ref="A67:B67"/>
    <mergeCell ref="A51:H51"/>
    <mergeCell ref="A31:H31"/>
    <mergeCell ref="A82:B82"/>
    <mergeCell ref="A69:H69"/>
    <mergeCell ref="A88:H88"/>
    <mergeCell ref="A70:A73"/>
    <mergeCell ref="H8:H9"/>
    <mergeCell ref="A26:B26"/>
    <mergeCell ref="A52:A55"/>
    <mergeCell ref="A27:A28"/>
    <mergeCell ref="A29:B29"/>
    <mergeCell ref="A30:B30"/>
    <mergeCell ref="A86:B86"/>
    <mergeCell ref="A8:A9"/>
    <mergeCell ref="B8:B9"/>
    <mergeCell ref="A7:H7"/>
    <mergeCell ref="C8:C9"/>
    <mergeCell ref="G1:H1"/>
    <mergeCell ref="G2:H2"/>
    <mergeCell ref="G3:H3"/>
    <mergeCell ref="G4:H4"/>
    <mergeCell ref="G5:H5"/>
    <mergeCell ref="A83:A85"/>
    <mergeCell ref="A68:B68"/>
    <mergeCell ref="A74:B74"/>
    <mergeCell ref="A75:A81"/>
    <mergeCell ref="A6:H6"/>
    <mergeCell ref="A12:A17"/>
    <mergeCell ref="A18:B18"/>
    <mergeCell ref="A11:H11"/>
    <mergeCell ref="A10:H10"/>
    <mergeCell ref="D8:F8"/>
    <mergeCell ref="A107:H107"/>
    <mergeCell ref="A190:A196"/>
    <mergeCell ref="A105:B105"/>
    <mergeCell ref="A102:A103"/>
    <mergeCell ref="A89:A92"/>
    <mergeCell ref="A56:B56"/>
    <mergeCell ref="A64:B64"/>
    <mergeCell ref="A57:A63"/>
    <mergeCell ref="A94:A100"/>
    <mergeCell ref="A93:B93"/>
    <mergeCell ref="A47:A48"/>
    <mergeCell ref="A49:B49"/>
    <mergeCell ref="A50:B50"/>
    <mergeCell ref="A106:H106"/>
    <mergeCell ref="A32:A35"/>
    <mergeCell ref="A37:B37"/>
    <mergeCell ref="A38:A45"/>
    <mergeCell ref="A46:B46"/>
    <mergeCell ref="A104:B104"/>
    <mergeCell ref="A101:B10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2021-01-13T08:20:00Z</cp:lastPrinted>
  <dcterms:created xsi:type="dcterms:W3CDTF">2006-09-16T00:00:00Z</dcterms:created>
  <dcterms:modified xsi:type="dcterms:W3CDTF">2021-01-14T03:39:37Z</dcterms:modified>
  <cp:category/>
  <cp:version/>
  <cp:contentType/>
  <cp:contentStatus/>
</cp:coreProperties>
</file>